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cpgovdo-my.sharepoint.com/personal/raguzman_dgcp_gob_do/Documents/Desktop/IGP/"/>
    </mc:Choice>
  </mc:AlternateContent>
  <xr:revisionPtr revIDLastSave="0" documentId="8_{5C661E82-C673-476E-9A74-504113CDC6EC}" xr6:coauthVersionLast="47" xr6:coauthVersionMax="47" xr10:uidLastSave="{00000000-0000-0000-0000-000000000000}"/>
  <bookViews>
    <workbookView xWindow="-120" yWindow="-120" windowWidth="29040" windowHeight="15720" xr2:uid="{D6F91DA2-402D-4760-A492-3FA6D93C1B92}"/>
  </bookViews>
  <sheets>
    <sheet name="S2" sheetId="1" r:id="rId1"/>
  </sheets>
  <externalReferences>
    <externalReference r:id="rId2"/>
  </externalReferences>
  <definedNames>
    <definedName name="_xlnm.Print_Area" localSheetId="0">'S2'!$A$1:$J$62</definedName>
    <definedName name="_xlnm.Print_Titles" localSheetId="0">'S2'!$1:$4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J33" i="1" s="1"/>
  <c r="G33" i="1"/>
  <c r="I33" i="1" s="1"/>
  <c r="F33" i="1"/>
  <c r="E33" i="1"/>
  <c r="D33" i="1"/>
  <c r="C33" i="1"/>
  <c r="H32" i="1"/>
  <c r="J32" i="1" s="1"/>
  <c r="G32" i="1"/>
  <c r="F32" i="1"/>
  <c r="E32" i="1"/>
  <c r="I32" i="1" s="1"/>
  <c r="D32" i="1"/>
  <c r="C32" i="1"/>
  <c r="H31" i="1"/>
  <c r="J31" i="1" s="1"/>
  <c r="G31" i="1"/>
  <c r="I31" i="1" s="1"/>
  <c r="F31" i="1"/>
  <c r="E31" i="1"/>
  <c r="D31" i="1"/>
  <c r="C31" i="1"/>
  <c r="H30" i="1"/>
  <c r="J30" i="1" s="1"/>
  <c r="G30" i="1"/>
  <c r="I30" i="1" s="1"/>
  <c r="F30" i="1"/>
  <c r="E30" i="1"/>
  <c r="D30" i="1"/>
  <c r="C30" i="1"/>
  <c r="H29" i="1"/>
  <c r="J29" i="1" s="1"/>
  <c r="G29" i="1"/>
  <c r="F29" i="1"/>
  <c r="E29" i="1"/>
  <c r="I29" i="1" s="1"/>
  <c r="D29" i="1"/>
  <c r="C29" i="1"/>
  <c r="I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Wandnerys Fuertes</author>
    <author>tc={5201866B-3F29-4209-A82F-B99915F4E053}</author>
  </authors>
  <commentList>
    <comment ref="D28" authorId="0" shapeId="0" xr:uid="{A5BDA645-5073-461F-8E89-CABC63CCB914}">
      <text>
        <r>
          <rPr>
            <b/>
            <sz val="9"/>
            <color indexed="81"/>
            <rFont val="Tahoma"/>
            <family val="2"/>
          </rPr>
          <t>Wandnerys Fuertes:</t>
        </r>
        <r>
          <rPr>
            <sz val="9"/>
            <color indexed="81"/>
            <rFont val="Tahoma"/>
            <family val="2"/>
          </rPr>
          <t xml:space="preserve">
Presupuesto inicial</t>
        </r>
      </text>
    </comment>
    <comment ref="B37" authorId="1" shapeId="0" xr:uid="{5201866B-3F29-4209-A82F-B99915F4E05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 Negro no cambia</t>
      </text>
    </comment>
  </commentList>
</comments>
</file>

<file path=xl/sharedStrings.xml><?xml version="1.0" encoding="utf-8"?>
<sst xmlns="http://schemas.openxmlformats.org/spreadsheetml/2006/main" count="111" uniqueCount="95">
  <si>
    <t>Informe de Evaluación Semestral de las Metas Físicas-Financieras Segundo Semestre 2025</t>
  </si>
  <si>
    <t>Código</t>
  </si>
  <si>
    <t>Documento Relacionado</t>
  </si>
  <si>
    <t>Fecha Versión</t>
  </si>
  <si>
    <t>Versión</t>
  </si>
  <si>
    <t>DEC-FOR013</t>
  </si>
  <si>
    <t>I -Información Institucional</t>
  </si>
  <si>
    <t>I.I - Completar los datos requeridos sobre la institución</t>
  </si>
  <si>
    <t>Capítulo</t>
  </si>
  <si>
    <t>0205-MINISTERIO DE HACIENDA</t>
  </si>
  <si>
    <t>Subcapítulo</t>
  </si>
  <si>
    <t>01-MINISTERIO DE HACIENDA</t>
  </si>
  <si>
    <t>Unidad Ejecutora</t>
  </si>
  <si>
    <t>0004-DIRECCIÓN GENERAL DE CONTRATACIONES PÚBLICAS</t>
  </si>
  <si>
    <t>Misión</t>
  </si>
  <si>
    <t>Regular y supervisar el Sistema Nacional de Compras y Contrataciones Públicas, con un marco legal adecuado, y fomentar el desarrollo de un mercado de compras públicas inclusivas y sostenibles en toda la geografía nacional a través de mecanismos que aseguren la participación equitativa de los sectores productivos, especialmente de MIPYMES, mujeres y personas con discapacidad.</t>
  </si>
  <si>
    <t>Visión</t>
  </si>
  <si>
    <t>Ser una institución de referencia por su alta calidad y excelencia en la administración del Sistema Nacional de Compras y Contrataciones Públicas, apoyando el desarrollo y la producción nacional, y promoviendo latransparencia y la equidad.</t>
  </si>
  <si>
    <t>II. Contribución a la Estrategia Nacional de Desarrollo</t>
  </si>
  <si>
    <t>Eje estratégico:</t>
  </si>
  <si>
    <t>DESARROLLO INSTITUCIONAL</t>
  </si>
  <si>
    <t>Objetivo general:</t>
  </si>
  <si>
    <t>Administración pública transparente, eficiente y orientada</t>
  </si>
  <si>
    <t>Objetivo(s) específico(s):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</si>
  <si>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</si>
  <si>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</si>
  <si>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III. Información del Programa</t>
  </si>
  <si>
    <t>Nombre:</t>
  </si>
  <si>
    <t>14-Regulación, supervisión y fomento de las Compras Públicas</t>
  </si>
  <si>
    <t>Descripción:</t>
  </si>
  <si>
    <t xml:space="preserve"> La Dirección General de Contrataciones Públicas, Órgano Rector del Sistema Nacional de Compras y Contrataciones Públicas (SNCCP), trabaja para mejorar la calidad del gasto y contribuir a la gestión del presupuesto nacional de manera transparente y en igualdad de oportunidades apoyándose en la innovación y el uso de las tecnologías de la información. Desarrolla, además, los principales instrumentos del SNECCP para asegurar el cumplimiento del marco regulador, y promueve la participación y el acceso de los diversos sectores productivos nacionales y de la sociedad, en general, al Sistema Nacional de Compras y Contrataciones Públicas.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</si>
  <si>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</si>
  <si>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Proveedores del Estado, entidades contratantes, MIPYME, mujeres y sectores productivos nacionales, veedores, ciudadanía en general.</t>
  </si>
  <si>
    <t>Resultado Asociado:</t>
  </si>
  <si>
    <t>Incrementar el porcentaje global de uso del Sistema Nacional de Compras y Contrataciones Públicas de 85% en 2020 a 95% en 2022.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</si>
  <si>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</si>
  <si>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</si>
  <si>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</si>
  <si>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</si>
  <si>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</si>
  <si>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</si>
  <si>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</si>
  <si>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</si>
  <si>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Semestral</t>
  </si>
  <si>
    <t>Ejecución Semestral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</si>
  <si>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</si>
  <si>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</si>
  <si>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</si>
  <si>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</si>
  <si>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</si>
  <si>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</si>
  <si>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</si>
  <si>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</si>
  <si>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</si>
  <si>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</si>
  <si>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</si>
  <si>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7868 - Actores del Sistema Nacional de Compras y Contrataciones Públicas (SNCCP) en las provincias del territorio nacional aplicando el Modelo de Compras Inclusivas y Sostenibles.</t>
  </si>
  <si>
    <t>Provincias intervenidas en la aplicación del Modelo de Compras Públicas Inclusivas y Sostenibles</t>
  </si>
  <si>
    <t>7869 - Instituciones públicas habilitadas en el uso del Sistema Electrónico de Contrataciones Públicas (SECP) para la gestión de las contrataciones.</t>
  </si>
  <si>
    <t>Instituciones públicas habilitadas en el uso del Sistema Electrónico de Contrataciones Públicas (SECP) para la gestión de las contrataciones.</t>
  </si>
  <si>
    <t>7870 - Unidades de compras monitoreadas y verificadas para la gestión eficiente de las contrataciones en el Sistema Nacional de Compras y Contrataciones Públicas (SNCCP).</t>
  </si>
  <si>
    <t>Número de informes de cumplimiento, monitoreo y estadísticas asociadas al Sistema Nacional de Compras y Contrataciones Públicas (SNCCP).</t>
  </si>
  <si>
    <t>7871 - Actores del Sistema Nacional de Compras y Contrataciones Públicas (SNCCP) reciben soluciones a controversias.</t>
  </si>
  <si>
    <t>Dictámenes jurídicos emitidos mediante actos administrativos para la solución de controversias, notificados a los actores involucrados.</t>
  </si>
  <si>
    <t>7872 - Actores del Sistema Nacional de Compras y Contrataciones Públicas (SNCCP) con políticas, normas y procedimientos.</t>
  </si>
  <si>
    <t>Políticas, normas y opiniones técnico-legales emitidos sobre el SNCCP.</t>
  </si>
  <si>
    <t>V. Análisis de los Logros y Desviaciones</t>
  </si>
  <si>
    <t>V.I - Información de Logros y Desviaciones por Producto</t>
  </si>
  <si>
    <t xml:space="preserve">Producto: </t>
  </si>
  <si>
    <t>10- Actores del Sistema Nacional de Compras y Contrataciones Públicas (SNCCP) en las provincias del territorio nacional aplicando el Modelo de Compras Inclusivas y Sostenibles.</t>
  </si>
  <si>
    <t xml:space="preserve">Descripción del producto: </t>
  </si>
  <si>
    <t>Hacer crecer de manera continua y responsable el mercado de las compras públicas inclusivas y ambientalmente sostenibles, en todo el territorio nacional, mediante mecanismos que aseguren la participación equitativa de todos los sectores y actores del sistema con eficacia y transparencia, analizando el territorio, capacitando a los diferentes actores (proveedores, gobiernos locales, sociedad civil, unidades de compras de las instituciones públicas) y llevando a cabo diversas acciones de vinculación.</t>
  </si>
  <si>
    <t>Logros alcanzados:</t>
  </si>
  <si>
    <r>
      <t xml:space="preserve">1. Físicos: En cuanto a la producción física se estimaron cuatro (4) provincias intervenidas para la aplicación del  modelo de compras inclusivas y sostenibles; se ejecutaron cuatro (4) lo cuál representa un logro del 100% para el segundo semestre.
</t>
    </r>
    <r>
      <rPr>
        <b/>
        <i/>
        <sz val="11"/>
        <color theme="4"/>
        <rFont val="Calibri"/>
        <family val="2"/>
        <scheme val="minor"/>
      </rPr>
      <t>2. Financieros: Se programaron gastos ascendentes a RD$17,099,315.09 ejecutándose finalmente RD$16,560,866.71 lo cuál representa una ejecución financiera del 96.85%</t>
    </r>
  </si>
  <si>
    <t>Causas y justificación del desvío:</t>
  </si>
  <si>
    <r>
      <rPr>
        <i/>
        <sz val="11"/>
        <color theme="4"/>
        <rFont val="Calibri"/>
        <family val="2"/>
        <scheme val="minor"/>
      </rPr>
      <t>1. Físicos: En el segundo semestre los resultados físicos no presentan desvíos.</t>
    </r>
    <r>
      <rPr>
        <i/>
        <sz val="11"/>
        <color rgb="FFFF0000"/>
        <rFont val="Calibri"/>
        <family val="2"/>
        <scheme val="minor"/>
      </rPr>
      <t xml:space="preserve">
</t>
    </r>
    <r>
      <rPr>
        <i/>
        <sz val="11"/>
        <color rgb="FF4472C4"/>
        <rFont val="Calibri"/>
        <family val="2"/>
        <scheme val="minor"/>
      </rPr>
      <t xml:space="preserve">
</t>
    </r>
    <r>
      <rPr>
        <i/>
        <sz val="11"/>
        <color theme="4"/>
        <rFont val="Calibri"/>
        <family val="2"/>
        <scheme val="minor"/>
      </rPr>
      <t>2. Financieros:  La ejecución financiera no presenta desvíos significativos en este periodo.</t>
    </r>
  </si>
  <si>
    <t>11- Instituciones públicas habilitadas en el uso del Sistema Electrónico de Contrataciones Públicas (SECP) para la gestión de las contrataciones.</t>
  </si>
  <si>
    <t>Incorporar las unidades operativas de compras y contrataciones de las instituciones públicas (ministerios, direcciones generales, gobiernos locales, instituciones descentralizadas, hospitales) en el uso del Sistema Electrónico de Contrataciones Públicas o Portal Transaccional para la gestión de las contrataciones.</t>
  </si>
  <si>
    <r>
      <rPr>
        <b/>
        <i/>
        <sz val="11"/>
        <color rgb="FF4472C4"/>
        <rFont val="Calibri"/>
        <family val="2"/>
        <scheme val="minor"/>
      </rPr>
      <t xml:space="preserve">1. Físicos: Sobre la producción física se programó para el segundo semestre la incorporación de 14 instituciones en el uso del Sistema Electrónico de Contrataciones Públicas (SECP) para la gestión de contrataciones y se logró que 38 instituciones se incoporaran. Esto representa un  271.43%
</t>
    </r>
    <r>
      <rPr>
        <b/>
        <i/>
        <sz val="11"/>
        <color theme="4"/>
        <rFont val="Calibri"/>
        <family val="2"/>
        <scheme val="minor"/>
      </rPr>
      <t xml:space="preserve">
2. Financieros: Se programaron gastos por RD$84,699,254.65 ejecutándose finalmente RD$96,722,334.62</t>
    </r>
    <r>
      <rPr>
        <b/>
        <i/>
        <sz val="11"/>
        <color rgb="FF4472C4"/>
        <rFont val="Calibri"/>
        <family val="2"/>
        <scheme val="minor"/>
      </rPr>
      <t xml:space="preserve"> lo cuál representa una ejecución financiera de </t>
    </r>
    <r>
      <rPr>
        <b/>
        <i/>
        <sz val="11"/>
        <color theme="4"/>
        <rFont val="Calibri"/>
        <family val="2"/>
        <scheme val="minor"/>
      </rPr>
      <t>114.20%</t>
    </r>
  </si>
  <si>
    <t>1. Físicos: La desviación física registrada en el informe semestral se explica por el incremento sostenido en la incorporación de instituciones al SECP durante el tercer y cuarto trimestre, impulsado principalmente por el compromiso de los Gobiernos Locales y los hospitales bajo la rectoría del Servicio Nacional de Salud (SNS) de fortalecer la transparencia y eficiencia en las compras públicas, así como por el acompañamiento técnico continuo brindado por la institución, iniciado en años anteriores; adicionalmente, en el cuarto trimestre este comportamiento se vio acelerado por factores externos y operativos, como disposiciones emanadas desde la Presidencia, el condicionamiento de financiamientos a gobiernos locales al uso del SECP y el fortalecimiento de la autogestión presupuestaria de los centros de salud, lo que generó una mayor demanda de habilitación no prevista inicialmente.
2. Financieros: Las desviaciones financieras del período semestral se explican por la atención de requerimientos técnicos y operativos surgidos durante la ejecución, ya que en el tercer trimestre se realizaron renovaciones y adquisiciones de licencias, certificados digitales, soportes técnicos y equipos tecnológicos, así como la compra de laptops para nuevos analistas, acciones indispensables para garantizar la seguridad, operatividad y continuidad del Sistema Electrónico de Contrataciones Públicas (SECP), mientras que en el cuarto trimestre la variación respondió al ingreso de nuevo personal para asegurar la continuidad de los servicios institucionales y al pago de indemnizaciones económicas a personal inactivo, compromisos legales no previstos en su totalidad en la planificación inicial, atendidos conforme a la normativa vigente.</t>
  </si>
  <si>
    <t>12 - Unidades de compras monitoreadas y verificadas para la gestión eficiente de las contrataciones en el Sistema Nacional de Compras y Contrataciones Públicas (SNCCP).</t>
  </si>
  <si>
    <t>Monitoreos y verificaciones realizados a las Unidades Operativas de Contrataciones Públicas (UOCC) basados en el cumplimiento de la normativa y buenas prácticas de las contrataciones públicas, según la gestión de sus procedimientos de compras en el Sistema Electrónico de Contrataciones Públicas o Portal Transaccional.</t>
  </si>
  <si>
    <r>
      <rPr>
        <b/>
        <i/>
        <sz val="11"/>
        <color rgb="FF4472C4"/>
        <rFont val="Calibri"/>
        <family val="2"/>
        <scheme val="minor"/>
      </rPr>
      <t xml:space="preserve">1. Físicos: Se programó un total de 16,330 monitoreos y verificaciones a las unidades operativas de contratación, se ejecutaron 15,704 lo que representa un 96.17%
</t>
    </r>
    <r>
      <rPr>
        <b/>
        <i/>
        <sz val="11"/>
        <color theme="4"/>
        <rFont val="Calibri"/>
        <family val="2"/>
        <scheme val="minor"/>
      </rPr>
      <t xml:space="preserve">
2. Financieros: Para el segundo semestre se programaron gastos por RD$33,361,018.21 ejecutándose finalmente RD$42,158,382.81</t>
    </r>
    <r>
      <rPr>
        <b/>
        <i/>
        <sz val="11"/>
        <color rgb="FF4472C4"/>
        <rFont val="Calibri"/>
        <family val="2"/>
        <scheme val="minor"/>
      </rPr>
      <t xml:space="preserve"> lo que representa una ejecución financiera de </t>
    </r>
    <r>
      <rPr>
        <b/>
        <i/>
        <sz val="11"/>
        <color theme="4"/>
        <rFont val="Calibri"/>
        <family val="2"/>
        <scheme val="minor"/>
      </rPr>
      <t>126.37%</t>
    </r>
  </si>
  <si>
    <r>
      <rPr>
        <i/>
        <sz val="11"/>
        <color theme="4"/>
        <rFont val="Calibri"/>
        <family val="2"/>
        <scheme val="minor"/>
      </rPr>
      <t>1. Físicos: En el segundo semestre los resultados físicos no presentan desvíos significativos.</t>
    </r>
    <r>
      <rPr>
        <i/>
        <sz val="11"/>
        <color rgb="FFFF0000"/>
        <rFont val="Calibri"/>
        <family val="2"/>
        <scheme val="minor"/>
      </rPr>
      <t xml:space="preserve">
</t>
    </r>
    <r>
      <rPr>
        <i/>
        <sz val="11"/>
        <color rgb="FF4472C4"/>
        <rFont val="Calibri"/>
        <family val="2"/>
        <scheme val="minor"/>
      </rPr>
      <t xml:space="preserve">
</t>
    </r>
    <r>
      <rPr>
        <i/>
        <sz val="11"/>
        <color theme="4"/>
        <rFont val="Calibri"/>
        <family val="2"/>
        <scheme val="minor"/>
      </rPr>
      <t xml:space="preserve">2. Financieros: </t>
    </r>
    <r>
      <rPr>
        <i/>
        <sz val="11"/>
        <color rgb="FF4472C4"/>
        <rFont val="Calibri"/>
        <family val="2"/>
        <scheme val="minor"/>
      </rPr>
      <t>La desviación financiera del período semestral se explica en el tercer trimestre por la realización del Foro de Contratación Pública “Transformando la Compra Pública en Bienestar para la Gente” y la adquisición de tres computadores, acciones desarrolladas en el marco de la implementación de la nueva Ley de Compras y Contrataciones Públicas para fortalecer la capacitación, la eficiencia operativa y la capacidad tecnológica institucional y de los actores del sistema; mientras que en el cuarto trimestre la variación respondió a la promoción de personal con los correspondientes ajustes salariales y al pago de indemnizaciones económicas a personal inactivo, compromisos legales y operativos surgidos durante la ejecución y no previstos en su totalidad en la planificación inicial.</t>
    </r>
  </si>
  <si>
    <t>13- Actores del Sistema Nacional de Compras y Contrataciones Públicas (SNCCP) reciben soluciones a controversias.</t>
  </si>
  <si>
    <t>Las controversias que presentan los actores del Sistema Nacional de Contrataciones Públicas se conocen y deciden mediante actos administrativos, que pueden ser comunicaciones o resoluciones, atendiendo a la naturaleza de la controversia, y luego son notificadas a los actores involucrados.</t>
  </si>
  <si>
    <r>
      <rPr>
        <b/>
        <i/>
        <sz val="11"/>
        <color rgb="FF4472C4"/>
        <rFont val="Calibri"/>
        <family val="2"/>
        <scheme val="minor"/>
      </rPr>
      <t xml:space="preserve">1. Físicos:  Para el segundo semestre se programó la realización de 67 dictamenes jurídicos para emisión y se realizaron 249 lo cuál representa un logro de 371.64%. 
</t>
    </r>
    <r>
      <rPr>
        <b/>
        <i/>
        <sz val="11"/>
        <color theme="4"/>
        <rFont val="Calibri"/>
        <family val="2"/>
        <scheme val="minor"/>
      </rPr>
      <t xml:space="preserve">
2. Financieros: Se programaron gastos por RD$15,683,665.09 ejecutándose finalmente RD$16,737,969.77 </t>
    </r>
    <r>
      <rPr>
        <b/>
        <i/>
        <sz val="11"/>
        <color rgb="FF4472C4"/>
        <rFont val="Calibri"/>
        <family val="2"/>
        <scheme val="minor"/>
      </rPr>
      <t>lo cuál representa una ejecución financiera de 106.72</t>
    </r>
    <r>
      <rPr>
        <b/>
        <i/>
        <sz val="11"/>
        <color theme="4"/>
        <rFont val="Calibri"/>
        <family val="2"/>
        <scheme val="minor"/>
      </rPr>
      <t>%</t>
    </r>
  </si>
  <si>
    <t>1. Fisicos: La desviación registrada en el período semestral se explica por el aumento de la productividad del área, derivado de la implementación de iniciativas internas orientadas a reducir la mora administrativa y optimizar la gestión, tales como la automatización de procesos, el uso de herramientas tecnológicas para el análisis de criterios, la simplificación de comunicaciones y resoluciones, y la estandarización de documentos, lo que permitió agilizar el cierre de casos; adicionalmente, en el tercer trimestre la corrección de fallas en la herramienta de registro y seguimiento permitió reflejar de manera más precisa la ejecución real, evidenciando un incremento significativo en los resultados alcanzados durante ambos trimestres.
2. Financieros: La desviación financiera del período semestral se explica por el pago de sobresueldos a personal inactivo, derivados de compromisos laborales y administrativos surgidos durante la ejecución y no previstos en su totalidad en la planificación inicial, atendidos conforme a la normativa vigente.</t>
  </si>
  <si>
    <t>14 - Actores del Sistema Nacional de Compras y Contrataciones Públicas (SNCCP) con políticas, normas y procedimientos.</t>
  </si>
  <si>
    <t>Emitir las políticas, principios, normas, procedimientos y demás instrumentos normativos comunes para el adecuado funcionamiento del Sistema Nacional de Contrataciones Públicas (SNCP), de acuerdo a lo establecido en el marco legal que la rige, y las opiniones técnico legales que den respuestas a las consultas de los usuarios y los diferentes actores del Sistema Nacional de Contrataciones Públicas</t>
  </si>
  <si>
    <r>
      <rPr>
        <b/>
        <i/>
        <sz val="11"/>
        <color rgb="FF4472C4"/>
        <rFont val="Calibri"/>
        <family val="2"/>
        <scheme val="minor"/>
      </rPr>
      <t xml:space="preserve">1. Físicos:  Se programaron 118 políticas, normas y opiniones técnico-legales emitidas sobre el SNCCP para el segundo semestre, mientras que se realizaron 113 lo cuál representa un logro de 95.76 %.
</t>
    </r>
    <r>
      <rPr>
        <b/>
        <i/>
        <sz val="11"/>
        <color theme="4"/>
        <rFont val="Calibri"/>
        <family val="2"/>
        <scheme val="minor"/>
      </rPr>
      <t xml:space="preserve">
2. Financieros: Se programaron gastos por RD$9,720,563.07 ejecutándose finalmente RD$10,957,993.83 </t>
    </r>
    <r>
      <rPr>
        <b/>
        <i/>
        <sz val="11"/>
        <color rgb="FF4472C4"/>
        <rFont val="Calibri"/>
        <family val="2"/>
        <scheme val="minor"/>
      </rPr>
      <t xml:space="preserve">lo cuál representa una ejecución financiera de </t>
    </r>
    <r>
      <rPr>
        <b/>
        <i/>
        <sz val="11"/>
        <color theme="4"/>
        <rFont val="Calibri"/>
        <family val="2"/>
        <scheme val="minor"/>
      </rPr>
      <t>112.73%.</t>
    </r>
  </si>
  <si>
    <r>
      <rPr>
        <i/>
        <sz val="11"/>
        <color theme="4"/>
        <rFont val="Calibri"/>
        <family val="2"/>
        <scheme val="minor"/>
      </rPr>
      <t>1. Físicos: En el segundo semestre los resultados físicos no presentan desvíos significativos.</t>
    </r>
    <r>
      <rPr>
        <i/>
        <sz val="11"/>
        <color rgb="FFFF0000"/>
        <rFont val="Calibri"/>
        <family val="2"/>
        <scheme val="minor"/>
      </rPr>
      <t xml:space="preserve">
</t>
    </r>
    <r>
      <rPr>
        <i/>
        <sz val="11"/>
        <color rgb="FF4472C4"/>
        <rFont val="Calibri"/>
        <family val="2"/>
        <scheme val="minor"/>
      </rPr>
      <t xml:space="preserve">
</t>
    </r>
    <r>
      <rPr>
        <i/>
        <sz val="11"/>
        <color theme="4"/>
        <rFont val="Calibri"/>
        <family val="2"/>
        <scheme val="minor"/>
      </rPr>
      <t xml:space="preserve">2. Financieros: </t>
    </r>
    <r>
      <rPr>
        <i/>
        <sz val="11"/>
        <color rgb="FF4472C4"/>
        <rFont val="Calibri"/>
        <family val="2"/>
        <scheme val="minor"/>
      </rPr>
      <t>La desviación financiera del período semestral se explica porque, en el tercer trimestre, se realizaron pagos de vacaciones no tomadas a colaboradores desvinculados, compromisos laborales que no pueden programarse con precisión al depender de salidas de personal, mientras que en el cuarto trimestre la variación respondió al incremento en los costos y en la cantidad de participantes del Diplomado en Derecho Jurídico Administrativo y Ciencias Jurídicas, actividad presupuestada que requirió mayores recursos durante su ejecución, así como al pago de sobresueldos a personal inactivo, obligaciones administrativas no previstas en su totalidad en la planificación inicial y atendidas conforme a la normativa vigente.</t>
    </r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</si>
  <si>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</si>
  <si>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</si>
  <si>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Ninguna.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</si>
</sst>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d/mm/yyyy;@"/>
    <numFmt numFmtId="165" formatCode="_(* #,##0.00_);_(* \(#,##0.00\);_(* &quot;-&quot;??_);_(@_)"/>
    <numFmt numFmtId="166" formatCode="[$-10409]#,##0;\-#,##0"/>
    <numFmt numFmtId="167" formatCode="[$-10409]#,##0.00;\-#,##0.00"/>
    <numFmt numFmtId="168" formatCode="[$-10409]0.00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4472C4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rgb="FF4472C4"/>
      <name val="Calibri"/>
      <family val="2"/>
      <scheme val="minor"/>
    </font>
    <font>
      <i/>
      <sz val="11"/>
      <color theme="4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rgb="FFFFFAEB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34998626667073579"/>
      </right>
      <top style="medium">
        <color indexed="64"/>
      </top>
      <bottom style="thin">
        <color theme="0" tint="-0.249977111117893"/>
      </bottom>
      <diagonal/>
    </border>
    <border>
      <left style="medium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34998626667073579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249977111117893"/>
      </top>
      <bottom style="medium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4" borderId="18" xfId="0" applyFill="1" applyBorder="1" applyAlignment="1">
      <alignment horizontal="center" wrapText="1"/>
    </xf>
    <xf numFmtId="0" fontId="7" fillId="5" borderId="19" xfId="0" applyFont="1" applyFill="1" applyBorder="1" applyAlignment="1">
      <alignment horizontal="left" vertical="center" wrapText="1"/>
    </xf>
    <xf numFmtId="0" fontId="7" fillId="5" borderId="20" xfId="0" applyFont="1" applyFill="1" applyBorder="1" applyAlignment="1">
      <alignment horizontal="left" vertical="center" wrapText="1"/>
    </xf>
    <xf numFmtId="0" fontId="7" fillId="5" borderId="21" xfId="0" applyFont="1" applyFill="1" applyBorder="1" applyAlignment="1">
      <alignment horizontal="left" vertical="center" wrapText="1"/>
    </xf>
    <xf numFmtId="0" fontId="8" fillId="6" borderId="22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23" xfId="0" applyFont="1" applyFill="1" applyBorder="1" applyAlignment="1">
      <alignment horizontal="left" vertical="center" wrapText="1"/>
    </xf>
    <xf numFmtId="0" fontId="9" fillId="0" borderId="22" xfId="0" applyFont="1" applyBorder="1" applyAlignment="1">
      <alignment vertical="center" wrapText="1"/>
    </xf>
    <xf numFmtId="49" fontId="10" fillId="0" borderId="24" xfId="0" quotePrefix="1" applyNumberFormat="1" applyFont="1" applyBorder="1" applyAlignment="1" applyProtection="1">
      <alignment horizontal="center" vertical="center" wrapText="1"/>
      <protection locked="0"/>
    </xf>
    <xf numFmtId="49" fontId="10" fillId="0" borderId="25" xfId="0" quotePrefix="1" applyNumberFormat="1" applyFont="1" applyBorder="1" applyAlignment="1" applyProtection="1">
      <alignment horizontal="center" vertical="center" wrapText="1"/>
      <protection locked="0"/>
    </xf>
    <xf numFmtId="49" fontId="10" fillId="0" borderId="26" xfId="0" quotePrefix="1" applyNumberFormat="1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7" fillId="5" borderId="22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23" xfId="0" applyFont="1" applyFill="1" applyBorder="1" applyAlignment="1">
      <alignment horizontal="left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27" xfId="0" applyFont="1" applyFill="1" applyBorder="1" applyAlignment="1">
      <alignment horizontal="center" vertical="center" wrapText="1"/>
    </xf>
    <xf numFmtId="0" fontId="10" fillId="7" borderId="28" xfId="0" applyFont="1" applyFill="1" applyBorder="1" applyAlignment="1">
      <alignment horizontal="center" vertical="center" wrapText="1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>
      <alignment vertical="center" wrapText="1"/>
    </xf>
    <xf numFmtId="0" fontId="11" fillId="0" borderId="30" xfId="0" applyFont="1" applyBorder="1" applyAlignment="1" applyProtection="1">
      <alignment horizontal="left" vertical="center" wrapText="1"/>
      <protection locked="0"/>
    </xf>
    <xf numFmtId="0" fontId="11" fillId="0" borderId="31" xfId="0" applyFont="1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>
      <alignment vertical="center" wrapText="1"/>
    </xf>
    <xf numFmtId="0" fontId="11" fillId="0" borderId="33" xfId="0" applyFont="1" applyBorder="1" applyAlignment="1" applyProtection="1">
      <alignment horizontal="left" vertical="center" wrapText="1"/>
      <protection locked="0"/>
    </xf>
    <xf numFmtId="0" fontId="11" fillId="0" borderId="34" xfId="0" applyFont="1" applyBorder="1" applyAlignment="1" applyProtection="1">
      <alignment horizontal="left" vertical="center" wrapText="1"/>
      <protection locked="0"/>
    </xf>
    <xf numFmtId="0" fontId="13" fillId="7" borderId="35" xfId="0" applyFont="1" applyFill="1" applyBorder="1" applyAlignment="1">
      <alignment horizontal="center" vertical="center" wrapText="1" readingOrder="1"/>
    </xf>
    <xf numFmtId="0" fontId="13" fillId="7" borderId="36" xfId="0" applyFont="1" applyFill="1" applyBorder="1" applyAlignment="1">
      <alignment horizontal="center" vertical="center" wrapText="1" readingOrder="1"/>
    </xf>
    <xf numFmtId="0" fontId="13" fillId="7" borderId="37" xfId="0" applyFont="1" applyFill="1" applyBorder="1" applyAlignment="1">
      <alignment horizontal="center" vertical="center" wrapText="1" readingOrder="1"/>
    </xf>
    <xf numFmtId="0" fontId="13" fillId="7" borderId="38" xfId="0" applyFont="1" applyFill="1" applyBorder="1" applyAlignment="1">
      <alignment horizontal="center" vertical="center" wrapText="1" readingOrder="1"/>
    </xf>
    <xf numFmtId="0" fontId="13" fillId="7" borderId="39" xfId="0" applyFont="1" applyFill="1" applyBorder="1" applyAlignment="1">
      <alignment horizontal="center" vertical="center" wrapText="1" readingOrder="1"/>
    </xf>
    <xf numFmtId="39" fontId="14" fillId="2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0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7" xfId="1" applyNumberFormat="1" applyFont="1" applyFill="1" applyBorder="1" applyAlignment="1" applyProtection="1">
      <alignment horizontal="center" vertical="top" wrapText="1" readingOrder="1"/>
      <protection locked="0"/>
    </xf>
    <xf numFmtId="39" fontId="14" fillId="2" borderId="38" xfId="1" applyNumberFormat="1" applyFont="1" applyFill="1" applyBorder="1" applyAlignment="1" applyProtection="1">
      <alignment horizontal="center" vertical="top" wrapText="1" readingOrder="1"/>
      <protection locked="0"/>
    </xf>
    <xf numFmtId="39" fontId="14" fillId="2" borderId="36" xfId="1" applyNumberFormat="1" applyFont="1" applyFill="1" applyBorder="1" applyAlignment="1" applyProtection="1">
      <alignment horizontal="center" vertical="top" wrapText="1" readingOrder="1"/>
      <protection locked="0"/>
    </xf>
    <xf numFmtId="10" fontId="14" fillId="8" borderId="30" xfId="2" applyNumberFormat="1" applyFont="1" applyFill="1" applyBorder="1" applyAlignment="1" applyProtection="1">
      <alignment horizontal="center" vertical="center" wrapText="1" readingOrder="1"/>
    </xf>
    <xf numFmtId="10" fontId="14" fillId="8" borderId="31" xfId="2" applyNumberFormat="1" applyFont="1" applyFill="1" applyBorder="1" applyAlignment="1" applyProtection="1">
      <alignment horizontal="center" vertical="center" wrapText="1" readingOrder="1"/>
    </xf>
    <xf numFmtId="0" fontId="0" fillId="0" borderId="22" xfId="0" applyBorder="1" applyAlignment="1">
      <alignment wrapText="1"/>
    </xf>
    <xf numFmtId="0" fontId="15" fillId="9" borderId="30" xfId="0" applyFont="1" applyFill="1" applyBorder="1" applyAlignment="1">
      <alignment horizontal="center" vertical="center" wrapText="1" readingOrder="1"/>
    </xf>
    <xf numFmtId="0" fontId="14" fillId="7" borderId="30" xfId="0" applyFont="1" applyFill="1" applyBorder="1" applyAlignment="1">
      <alignment vertical="top" wrapText="1"/>
    </xf>
    <xf numFmtId="0" fontId="14" fillId="7" borderId="31" xfId="0" applyFont="1" applyFill="1" applyBorder="1" applyAlignment="1">
      <alignment vertical="top" wrapText="1"/>
    </xf>
    <xf numFmtId="0" fontId="16" fillId="9" borderId="40" xfId="0" applyFont="1" applyFill="1" applyBorder="1" applyAlignment="1">
      <alignment horizontal="center" vertical="center" wrapText="1" readingOrder="1"/>
    </xf>
    <xf numFmtId="0" fontId="16" fillId="9" borderId="41" xfId="0" applyFont="1" applyFill="1" applyBorder="1" applyAlignment="1">
      <alignment horizontal="center" vertical="center" wrapText="1" readingOrder="1"/>
    </xf>
    <xf numFmtId="0" fontId="16" fillId="9" borderId="42" xfId="0" applyFont="1" applyFill="1" applyBorder="1" applyAlignment="1">
      <alignment horizontal="center" vertical="center" wrapText="1" readingOrder="1"/>
    </xf>
    <xf numFmtId="0" fontId="17" fillId="0" borderId="30" xfId="0" applyFont="1" applyBorder="1" applyAlignment="1" applyProtection="1">
      <alignment vertical="center" wrapText="1"/>
      <protection locked="0"/>
    </xf>
    <xf numFmtId="166" fontId="17" fillId="2" borderId="43" xfId="0" applyNumberFormat="1" applyFont="1" applyFill="1" applyBorder="1" applyAlignment="1" applyProtection="1">
      <alignment horizontal="center" vertical="center" wrapText="1" readingOrder="1"/>
      <protection locked="0"/>
    </xf>
    <xf numFmtId="167" fontId="17" fillId="10" borderId="43" xfId="0" applyNumberFormat="1" applyFont="1" applyFill="1" applyBorder="1" applyAlignment="1" applyProtection="1">
      <alignment horizontal="center" vertical="center" wrapText="1" readingOrder="1"/>
      <protection locked="0"/>
    </xf>
    <xf numFmtId="1" fontId="17" fillId="0" borderId="43" xfId="0" applyNumberFormat="1" applyFont="1" applyBorder="1" applyAlignment="1" applyProtection="1">
      <alignment horizontal="center" vertical="center" wrapText="1" readingOrder="1"/>
      <protection locked="0"/>
    </xf>
    <xf numFmtId="10" fontId="18" fillId="8" borderId="30" xfId="2" applyNumberFormat="1" applyFont="1" applyFill="1" applyBorder="1" applyAlignment="1" applyProtection="1">
      <alignment horizontal="center" vertical="center" wrapText="1" readingOrder="1"/>
      <protection locked="0"/>
    </xf>
    <xf numFmtId="168" fontId="18" fillId="8" borderId="31" xfId="0" applyNumberFormat="1" applyFont="1" applyFill="1" applyBorder="1" applyAlignment="1" applyProtection="1">
      <alignment horizontal="center" vertical="center" wrapText="1" readingOrder="1"/>
      <protection locked="0"/>
    </xf>
    <xf numFmtId="167" fontId="0" fillId="0" borderId="0" xfId="0" applyNumberFormat="1" applyAlignment="1">
      <alignment wrapText="1"/>
    </xf>
    <xf numFmtId="0" fontId="17" fillId="0" borderId="44" xfId="0" applyFont="1" applyBorder="1" applyAlignment="1" applyProtection="1">
      <alignment vertical="center" wrapText="1"/>
      <protection locked="0"/>
    </xf>
    <xf numFmtId="1" fontId="17" fillId="2" borderId="43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45" xfId="0" applyFont="1" applyBorder="1" applyAlignment="1" applyProtection="1">
      <alignment vertical="center" wrapText="1"/>
      <protection locked="0"/>
    </xf>
    <xf numFmtId="1" fontId="17" fillId="0" borderId="30" xfId="0" applyNumberFormat="1" applyFont="1" applyBorder="1" applyAlignment="1" applyProtection="1">
      <alignment vertical="center" wrapText="1" readingOrder="1"/>
      <protection locked="0"/>
    </xf>
    <xf numFmtId="1" fontId="17" fillId="0" borderId="30" xfId="0" applyNumberFormat="1" applyFont="1" applyBorder="1" applyAlignment="1" applyProtection="1">
      <alignment horizontal="center" vertical="center" wrapText="1" readingOrder="1"/>
      <protection locked="0"/>
    </xf>
    <xf numFmtId="167" fontId="17" fillId="10" borderId="30" xfId="0" applyNumberFormat="1" applyFont="1" applyFill="1" applyBorder="1" applyAlignment="1" applyProtection="1">
      <alignment horizontal="center" vertical="center" wrapText="1" readingOrder="1"/>
      <protection locked="0"/>
    </xf>
    <xf numFmtId="1" fontId="17" fillId="2" borderId="30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46" xfId="0" applyFont="1" applyBorder="1" applyAlignment="1" applyProtection="1">
      <alignment vertical="center" wrapText="1"/>
      <protection locked="0"/>
    </xf>
    <xf numFmtId="0" fontId="17" fillId="0" borderId="47" xfId="0" applyFont="1" applyBorder="1" applyAlignment="1" applyProtection="1">
      <alignment vertical="center" wrapText="1"/>
      <protection locked="0"/>
    </xf>
    <xf numFmtId="1" fontId="17" fillId="0" borderId="47" xfId="0" applyNumberFormat="1" applyFont="1" applyBorder="1" applyAlignment="1" applyProtection="1">
      <alignment horizontal="center" vertical="center" wrapText="1" readingOrder="1"/>
      <protection locked="0"/>
    </xf>
    <xf numFmtId="167" fontId="17" fillId="10" borderId="47" xfId="0" applyNumberFormat="1" applyFont="1" applyFill="1" applyBorder="1" applyAlignment="1" applyProtection="1">
      <alignment horizontal="center" vertical="center" wrapText="1" readingOrder="1"/>
      <protection locked="0"/>
    </xf>
    <xf numFmtId="166" fontId="17" fillId="0" borderId="48" xfId="0" applyNumberFormat="1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vertical="center" wrapText="1"/>
      <protection locked="0"/>
    </xf>
    <xf numFmtId="0" fontId="19" fillId="0" borderId="50" xfId="0" applyFont="1" applyBorder="1" applyAlignment="1" applyProtection="1">
      <alignment horizontal="left" vertical="center" wrapText="1"/>
      <protection locked="0"/>
    </xf>
    <xf numFmtId="0" fontId="19" fillId="0" borderId="51" xfId="0" applyFont="1" applyBorder="1" applyAlignment="1" applyProtection="1">
      <alignment horizontal="left" vertical="center" wrapText="1"/>
      <protection locked="0"/>
    </xf>
    <xf numFmtId="0" fontId="9" fillId="0" borderId="52" xfId="0" applyFont="1" applyBorder="1" applyAlignment="1" applyProtection="1">
      <alignment vertical="center" wrapText="1"/>
      <protection locked="0"/>
    </xf>
    <xf numFmtId="0" fontId="20" fillId="2" borderId="30" xfId="0" applyFont="1" applyFill="1" applyBorder="1" applyAlignment="1" applyProtection="1">
      <alignment horizontal="left" vertical="center" wrapText="1"/>
      <protection locked="0"/>
    </xf>
    <xf numFmtId="0" fontId="22" fillId="2" borderId="30" xfId="0" applyFont="1" applyFill="1" applyBorder="1" applyAlignment="1" applyProtection="1">
      <alignment horizontal="left" vertical="center" wrapText="1"/>
      <protection locked="0"/>
    </xf>
    <xf numFmtId="0" fontId="22" fillId="2" borderId="31" xfId="0" applyFont="1" applyFill="1" applyBorder="1" applyAlignment="1" applyProtection="1">
      <alignment horizontal="left" vertical="center" wrapText="1"/>
      <protection locked="0"/>
    </xf>
    <xf numFmtId="0" fontId="9" fillId="0" borderId="53" xfId="0" applyFont="1" applyBorder="1" applyAlignment="1" applyProtection="1">
      <alignment vertical="center" wrapText="1"/>
      <protection locked="0"/>
    </xf>
    <xf numFmtId="0" fontId="23" fillId="2" borderId="30" xfId="0" applyFont="1" applyFill="1" applyBorder="1" applyAlignment="1" applyProtection="1">
      <alignment horizontal="left" vertical="center" wrapText="1"/>
      <protection locked="0"/>
    </xf>
    <xf numFmtId="0" fontId="26" fillId="2" borderId="30" xfId="0" applyFont="1" applyFill="1" applyBorder="1" applyAlignment="1" applyProtection="1">
      <alignment horizontal="left" vertical="center" wrapText="1"/>
      <protection locked="0"/>
    </xf>
    <xf numFmtId="0" fontId="26" fillId="2" borderId="31" xfId="0" applyFont="1" applyFill="1" applyBorder="1" applyAlignment="1" applyProtection="1">
      <alignment horizontal="left" vertical="center" wrapText="1"/>
      <protection locked="0"/>
    </xf>
    <xf numFmtId="0" fontId="21" fillId="2" borderId="30" xfId="0" applyFont="1" applyFill="1" applyBorder="1" applyAlignment="1" applyProtection="1">
      <alignment horizontal="left" vertical="center" wrapText="1"/>
      <protection locked="0"/>
    </xf>
    <xf numFmtId="0" fontId="25" fillId="2" borderId="0" xfId="0" applyFont="1" applyFill="1" applyAlignment="1" applyProtection="1">
      <alignment vertical="center" wrapText="1"/>
      <protection locked="0"/>
    </xf>
    <xf numFmtId="0" fontId="24" fillId="2" borderId="54" xfId="0" applyFont="1" applyFill="1" applyBorder="1" applyAlignment="1" applyProtection="1">
      <alignment horizontal="justify" vertical="center" wrapText="1"/>
      <protection locked="0"/>
    </xf>
    <xf numFmtId="0" fontId="24" fillId="2" borderId="55" xfId="0" applyFont="1" applyFill="1" applyBorder="1" applyAlignment="1" applyProtection="1">
      <alignment horizontal="justify" vertical="center" wrapText="1"/>
      <protection locked="0"/>
    </xf>
    <xf numFmtId="0" fontId="9" fillId="2" borderId="56" xfId="0" applyFont="1" applyFill="1" applyBorder="1" applyAlignment="1" applyProtection="1">
      <alignment vertical="center" wrapText="1"/>
      <protection locked="0"/>
    </xf>
    <xf numFmtId="0" fontId="19" fillId="2" borderId="57" xfId="0" applyFont="1" applyFill="1" applyBorder="1" applyAlignment="1" applyProtection="1">
      <alignment horizontal="left" vertical="center" wrapText="1"/>
      <protection locked="0"/>
    </xf>
    <xf numFmtId="0" fontId="19" fillId="2" borderId="58" xfId="0" applyFont="1" applyFill="1" applyBorder="1" applyAlignment="1" applyProtection="1">
      <alignment horizontal="left" vertical="center" wrapText="1"/>
      <protection locked="0"/>
    </xf>
    <xf numFmtId="0" fontId="9" fillId="2" borderId="29" xfId="0" applyFont="1" applyFill="1" applyBorder="1" applyAlignment="1" applyProtection="1">
      <alignment vertical="center" wrapText="1"/>
      <protection locked="0"/>
    </xf>
    <xf numFmtId="0" fontId="9" fillId="2" borderId="59" xfId="0" applyFont="1" applyFill="1" applyBorder="1" applyAlignment="1" applyProtection="1">
      <alignment vertical="center" wrapText="1"/>
      <protection locked="0"/>
    </xf>
    <xf numFmtId="0" fontId="9" fillId="2" borderId="32" xfId="0" applyFont="1" applyFill="1" applyBorder="1" applyAlignment="1" applyProtection="1">
      <alignment vertical="center" wrapText="1"/>
      <protection locked="0"/>
    </xf>
    <xf numFmtId="0" fontId="24" fillId="2" borderId="33" xfId="0" applyFont="1" applyFill="1" applyBorder="1" applyAlignment="1" applyProtection="1">
      <alignment horizontal="justify" vertical="center" wrapText="1"/>
      <protection locked="0"/>
    </xf>
    <xf numFmtId="0" fontId="24" fillId="2" borderId="34" xfId="0" applyFont="1" applyFill="1" applyBorder="1" applyAlignment="1" applyProtection="1">
      <alignment horizontal="justify" vertical="center" wrapText="1"/>
      <protection locked="0"/>
    </xf>
    <xf numFmtId="0" fontId="9" fillId="0" borderId="56" xfId="0" applyFont="1" applyBorder="1" applyAlignment="1" applyProtection="1">
      <alignment vertical="center" wrapText="1"/>
      <protection locked="0"/>
    </xf>
    <xf numFmtId="0" fontId="9" fillId="0" borderId="29" xfId="0" applyFont="1" applyBorder="1" applyAlignment="1" applyProtection="1">
      <alignment vertical="center" wrapText="1"/>
      <protection locked="0"/>
    </xf>
    <xf numFmtId="0" fontId="9" fillId="0" borderId="32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26" fillId="2" borderId="0" xfId="0" applyFont="1" applyFill="1" applyAlignment="1" applyProtection="1">
      <alignment horizontal="left" vertical="center" wrapText="1"/>
      <protection locked="0"/>
    </xf>
    <xf numFmtId="0" fontId="7" fillId="5" borderId="17" xfId="0" applyFont="1" applyFill="1" applyBorder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8" fillId="6" borderId="17" xfId="0" applyFont="1" applyFill="1" applyBorder="1" applyAlignment="1">
      <alignment horizontal="left" vertical="center" wrapText="1"/>
    </xf>
    <xf numFmtId="0" fontId="8" fillId="6" borderId="18" xfId="0" applyFont="1" applyFill="1" applyBorder="1" applyAlignment="1">
      <alignment horizontal="left" vertical="center" wrapText="1"/>
    </xf>
    <xf numFmtId="0" fontId="11" fillId="0" borderId="60" xfId="0" applyFont="1" applyBorder="1" applyAlignment="1" applyProtection="1">
      <alignment horizontal="left" vertical="top" wrapText="1"/>
      <protection locked="0"/>
    </xf>
    <xf numFmtId="0" fontId="11" fillId="0" borderId="61" xfId="0" applyFont="1" applyBorder="1" applyAlignment="1" applyProtection="1">
      <alignment horizontal="left" vertical="top" wrapText="1"/>
      <protection locked="0"/>
    </xf>
    <xf numFmtId="0" fontId="11" fillId="0" borderId="62" xfId="0" applyFont="1" applyBorder="1" applyAlignment="1" applyProtection="1">
      <alignment horizontal="left" vertical="top" wrapText="1"/>
      <protection locked="0"/>
    </xf>
    <xf numFmtId="0" fontId="28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>
        <left style="thin">
          <color theme="0" tint="-0.34998626667073579"/>
        </left>
        <right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solid">
          <fgColor indexed="64"/>
          <bgColor rgb="FFFFFAEB"/>
        </patternFill>
      </fill>
      <alignment horizontal="center" vertical="center" textRotation="0" wrapText="1" indent="0" justifyLastLine="0" shrinkToFit="0" readingOrder="1"/>
      <border>
        <left style="thin">
          <color theme="0" tint="-0.34998626667073579"/>
        </left>
        <right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>
        <left style="thin">
          <color theme="0" tint="-0.34998626667073579"/>
        </left>
        <right style="thin">
          <color theme="0" tint="-0.34998626667073579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solid">
          <fgColor indexed="64"/>
          <bgColor rgb="FFFFFAEB"/>
        </patternFill>
      </fill>
      <alignment horizontal="center" vertical="center" textRotation="0" wrapText="1" indent="0" justifyLastLine="0" shrinkToFit="0" readingOrder="1"/>
      <border>
        <left style="thin">
          <color theme="0" tint="-0.34998626667073579"/>
        </left>
        <right style="thin">
          <color theme="0" tint="-0.34998626667073579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>
        <left style="thin">
          <color theme="0" tint="-0.34998626667073579"/>
        </left>
        <right style="thin">
          <color theme="0" tint="-0.34998626667073579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solid">
          <fgColor indexed="64"/>
          <bgColor rgb="FFFFFAEB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>
        <left style="thin">
          <color theme="0" tint="-0.34998626667073579"/>
        </left>
        <right style="thin">
          <color theme="0" tint="-0.34998626667073579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outline="0">
        <left style="thin">
          <color theme="0" tint="-0.34998626667073579"/>
        </left>
        <right style="thin">
          <color theme="0" tint="-0.34998626667073579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F1B131FE-EAFC-4E05-81A8-53015801C60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151978</xdr:colOff>
      <xdr:row>0</xdr:row>
      <xdr:rowOff>63500</xdr:rowOff>
    </xdr:from>
    <xdr:ext cx="1128606" cy="707388"/>
    <xdr:pic>
      <xdr:nvPicPr>
        <xdr:cNvPr id="2" name="Imagen 1">
          <a:extLst>
            <a:ext uri="{FF2B5EF4-FFF2-40B4-BE49-F238E27FC236}">
              <a16:creationId xmlns:a16="http://schemas.microsoft.com/office/drawing/2014/main" id="{99BA892D-718C-4EF2-90A7-4B33ADD97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978" y="63500"/>
          <a:ext cx="1128606" cy="70738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30.1.20\planificacion%20y%20desarrollo\4.%20PLANES,%20PROGRAMAS%20Y%20PROYECTOS\Fisica-Financiera%20(FIFI)\2025\Reporte%20Ejecuci&#243;n%20F&#237;sica%20Financiera.xlsx" TargetMode="External"/><Relationship Id="rId1" Type="http://schemas.openxmlformats.org/officeDocument/2006/relationships/externalLinkPath" Target="file:///\\172.30.1.20\planificacion%20y%20desarrollo\4.%20PLANES,%20PROGRAMAS%20Y%20PROYECTOS\Fisica-Financiera%20(FIFI)\2025\Reporte%20Ejecuci&#243;n%20F&#237;sic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1"/>
      <sheetName val="T2"/>
      <sheetName val="S1"/>
      <sheetName val="T3"/>
      <sheetName val="T4"/>
      <sheetName val="S2"/>
      <sheetName val="Añ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oneal" id="{ACDE6F22-C43E-4FFA-B476-0D80B003E0B8}" userId="Koneal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3ED8F1-97B2-4CE0-9F52-E428E79EE807}" name="Tabla14" displayName="Tabla14" ref="A28:J33" totalsRowShown="0" headerRowDxfId="14" dataDxfId="13" headerRowBorderDxfId="11" tableBorderDxfId="12" totalsRowBorderDxfId="10">
  <tableColumns count="10">
    <tableColumn id="1" xr3:uid="{DF97F73B-AF16-4151-ACCA-A7322BE574F1}" name="Producto" dataDxfId="9"/>
    <tableColumn id="2" xr3:uid="{6772BF05-FE07-48EC-96F4-85BE1EE257B5}" name="Indicador" dataDxfId="8"/>
    <tableColumn id="3" xr3:uid="{89077871-06DA-4D6A-8D1A-FCC6C51D0016}" name="Física_x000a_(A)" dataDxfId="7">
      <calculatedColumnFormula>[1]!Tabla1[[#This Row],[Física
(A)]]</calculatedColumnFormula>
    </tableColumn>
    <tableColumn id="4" xr3:uid="{2B0A1103-9AD2-458C-84FB-37EEF84910AF}" name="Financiera_x000a_(B)" dataDxfId="6">
      <calculatedColumnFormula>[1]!Tabla1[[#This Row],[Financiera
(B)]]</calculatedColumnFormula>
    </tableColumn>
    <tableColumn id="9" xr3:uid="{A34817A4-B48E-4CE1-8820-D9B86E6583F4}" name="Física_x000a_(C)" dataDxfId="5">
      <calculatedColumnFormula>[1]!Tabla13[[#This Row],[Física
(C)]]+[1]!Tabla1[[#This Row],[Física
(C)]]</calculatedColumnFormula>
    </tableColumn>
    <tableColumn id="10" xr3:uid="{F03D134D-371A-473B-9BC7-31193FE6986E}" name="Financiera_x000a_(D)" dataDxfId="4">
      <calculatedColumnFormula>SUM([1]!Tabla13[[#This Row],[Financiera
(D)]]+[1]!Tabla1[[#This Row],[Financiera
(D)]])</calculatedColumnFormula>
    </tableColumn>
    <tableColumn id="5" xr3:uid="{A0FFDD7A-9450-4169-BDA2-7D8FDF3C4A34}" name="Física _x000a_(E)" dataDxfId="3">
      <calculatedColumnFormula>SUM([1]!Tabla13[[#This Row],[Física 
(E)]]+[1]!Tabla1[[#This Row],[Física 
(E)]])</calculatedColumnFormula>
    </tableColumn>
    <tableColumn id="6" xr3:uid="{0220CF7C-CB13-49FE-B29C-CEA3DAC04235}" name="Financiera _x000a_ (F)" dataDxfId="2">
      <calculatedColumnFormula>SUM([1]!Tabla13[[#This Row],[Financiera 
 (F)]]+[1]!Tabla1[[#This Row],[Financiera 
 (F)]])</calculatedColumnFormula>
    </tableColumn>
    <tableColumn id="7" xr3:uid="{6244C168-6ECA-4DE6-AF40-D976DAA9E8B5}" name="Física _x000a_(%)_x000a_ G=E/C" dataDxfId="1">
      <calculatedColumnFormula>Tabla14[[#This Row],[Física 
(E)]]/Tabla14[[#This Row],[Física
(C)]]</calculatedColumnFormula>
    </tableColumn>
    <tableColumn id="8" xr3:uid="{ECB7ACE1-1EE8-433F-8516-FCE88B492064}" name="Financiero _x000a_(%) _x000a_H=F/D" dataDxfId="0">
      <calculatedColumnFormula>Tabla14[[#This Row],[Financiera 
 (F)]]/Tabla14[[#This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7" dT="2024-09-30T14:00:35.84" personId="{ACDE6F22-C43E-4FFA-B476-0D80B003E0B8}" id="{5201866B-3F29-4209-A82F-B99915F4E053}">
    <text>Lo Negro no cambia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57C77-2346-47A8-8C7C-666FAA4B4C86}">
  <sheetPr>
    <pageSetUpPr fitToPage="1"/>
  </sheetPr>
  <dimension ref="A1:P60"/>
  <sheetViews>
    <sheetView showGridLines="0" tabSelected="1" topLeftCell="A53" zoomScale="115" zoomScaleNormal="115" zoomScaleSheetLayoutView="59" workbookViewId="0">
      <selection activeCell="A28" sqref="A28:XFD33"/>
    </sheetView>
  </sheetViews>
  <sheetFormatPr baseColWidth="10" defaultColWidth="10.85546875" defaultRowHeight="15" x14ac:dyDescent="0.25"/>
  <cols>
    <col min="1" max="1" width="23" style="128" customWidth="1"/>
    <col min="2" max="2" width="19.7109375" style="128" customWidth="1"/>
    <col min="3" max="3" width="12.42578125" style="128" customWidth="1"/>
    <col min="4" max="4" width="15.7109375" style="128" customWidth="1"/>
    <col min="5" max="5" width="13.7109375" style="128" customWidth="1"/>
    <col min="6" max="9" width="15.7109375" style="128" customWidth="1"/>
    <col min="10" max="10" width="17.7109375" style="128" customWidth="1"/>
    <col min="11" max="13" width="10.85546875" style="5"/>
    <col min="14" max="14" width="12.140625" style="5" bestFit="1" customWidth="1"/>
    <col min="15" max="16384" width="10.85546875" style="5"/>
  </cols>
  <sheetData>
    <row r="1" spans="1:10" ht="21.75" thickBot="1" x14ac:dyDescent="0.3">
      <c r="A1" s="1"/>
      <c r="B1" s="2" t="s">
        <v>0</v>
      </c>
      <c r="C1" s="3"/>
      <c r="D1" s="3"/>
      <c r="E1" s="3"/>
      <c r="F1" s="3"/>
      <c r="G1" s="3"/>
      <c r="H1" s="3"/>
      <c r="I1" s="3"/>
      <c r="J1" s="4"/>
    </row>
    <row r="2" spans="1:10" ht="21.75" thickBot="1" x14ac:dyDescent="0.3">
      <c r="A2" s="6"/>
      <c r="B2" s="7" t="s">
        <v>1</v>
      </c>
      <c r="C2" s="8"/>
      <c r="D2" s="7" t="s">
        <v>2</v>
      </c>
      <c r="E2" s="8"/>
      <c r="F2" s="8"/>
      <c r="G2" s="8"/>
      <c r="H2" s="9"/>
      <c r="I2" s="10" t="s">
        <v>3</v>
      </c>
      <c r="J2" s="11" t="s">
        <v>4</v>
      </c>
    </row>
    <row r="3" spans="1:10" ht="21.75" thickBot="1" x14ac:dyDescent="0.3">
      <c r="A3" s="12"/>
      <c r="B3" s="13" t="s">
        <v>5</v>
      </c>
      <c r="C3" s="14"/>
      <c r="D3" s="13"/>
      <c r="E3" s="14"/>
      <c r="F3" s="14"/>
      <c r="G3" s="14"/>
      <c r="H3" s="15"/>
      <c r="I3" s="16"/>
      <c r="J3" s="17"/>
    </row>
    <row r="4" spans="1:10" ht="10.15" customHeight="1" x14ac:dyDescent="0.25">
      <c r="A4" s="18"/>
      <c r="B4" s="19"/>
      <c r="C4" s="19"/>
      <c r="D4" s="20"/>
      <c r="E4" s="20"/>
      <c r="F4" s="20"/>
      <c r="G4" s="20"/>
      <c r="H4" s="20"/>
      <c r="I4" s="19"/>
      <c r="J4" s="21"/>
    </row>
    <row r="5" spans="1:10" ht="3" customHeight="1" thickBot="1" x14ac:dyDescent="0.3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0" ht="15.75" x14ac:dyDescent="0.25">
      <c r="A6" s="25" t="s">
        <v>6</v>
      </c>
      <c r="B6" s="26"/>
      <c r="C6" s="26"/>
      <c r="D6" s="26"/>
      <c r="E6" s="26"/>
      <c r="F6" s="26"/>
      <c r="G6" s="26"/>
      <c r="H6" s="26"/>
      <c r="I6" s="26"/>
      <c r="J6" s="27"/>
    </row>
    <row r="7" spans="1:10" ht="15.75" x14ac:dyDescent="0.25">
      <c r="A7" s="28" t="s">
        <v>7</v>
      </c>
      <c r="B7" s="29"/>
      <c r="C7" s="29"/>
      <c r="D7" s="29"/>
      <c r="E7" s="29"/>
      <c r="F7" s="29"/>
      <c r="G7" s="29"/>
      <c r="H7" s="29"/>
      <c r="I7" s="29"/>
      <c r="J7" s="30"/>
    </row>
    <row r="8" spans="1:10" x14ac:dyDescent="0.25">
      <c r="A8" s="31" t="s">
        <v>8</v>
      </c>
      <c r="B8" s="32" t="s">
        <v>9</v>
      </c>
      <c r="C8" s="33"/>
      <c r="D8" s="33"/>
      <c r="E8" s="33"/>
      <c r="F8" s="33"/>
      <c r="G8" s="33"/>
      <c r="H8" s="33"/>
      <c r="I8" s="33"/>
      <c r="J8" s="34"/>
    </row>
    <row r="9" spans="1:10" ht="15" customHeight="1" x14ac:dyDescent="0.25">
      <c r="A9" s="35" t="s">
        <v>10</v>
      </c>
      <c r="B9" s="32" t="s">
        <v>11</v>
      </c>
      <c r="C9" s="33"/>
      <c r="D9" s="33"/>
      <c r="E9" s="33"/>
      <c r="F9" s="33"/>
      <c r="G9" s="33"/>
      <c r="H9" s="33"/>
      <c r="I9" s="33"/>
      <c r="J9" s="34"/>
    </row>
    <row r="10" spans="1:10" x14ac:dyDescent="0.25">
      <c r="A10" s="35" t="s">
        <v>12</v>
      </c>
      <c r="B10" s="32" t="s">
        <v>13</v>
      </c>
      <c r="C10" s="33"/>
      <c r="D10" s="33"/>
      <c r="E10" s="33"/>
      <c r="F10" s="33"/>
      <c r="G10" s="33"/>
      <c r="H10" s="33"/>
      <c r="I10" s="33"/>
      <c r="J10" s="34"/>
    </row>
    <row r="11" spans="1:10" ht="46.15" customHeight="1" x14ac:dyDescent="0.25">
      <c r="A11" s="31" t="s">
        <v>14</v>
      </c>
      <c r="B11" s="36" t="s">
        <v>15</v>
      </c>
      <c r="C11" s="36"/>
      <c r="D11" s="36"/>
      <c r="E11" s="36"/>
      <c r="F11" s="36"/>
      <c r="G11" s="36"/>
      <c r="H11" s="36"/>
      <c r="I11" s="36"/>
      <c r="J11" s="37"/>
    </row>
    <row r="12" spans="1:10" ht="31.5" customHeight="1" x14ac:dyDescent="0.25">
      <c r="A12" s="31" t="s">
        <v>16</v>
      </c>
      <c r="B12" s="36" t="s">
        <v>17</v>
      </c>
      <c r="C12" s="36"/>
      <c r="D12" s="36"/>
      <c r="E12" s="36"/>
      <c r="F12" s="36"/>
      <c r="G12" s="36"/>
      <c r="H12" s="36"/>
      <c r="I12" s="36"/>
      <c r="J12" s="37"/>
    </row>
    <row r="13" spans="1:10" ht="15.75" x14ac:dyDescent="0.25">
      <c r="A13" s="38" t="s">
        <v>18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ht="27.75" customHeight="1" x14ac:dyDescent="0.25">
      <c r="A14" s="31" t="s">
        <v>19</v>
      </c>
      <c r="B14" s="41">
        <v>1</v>
      </c>
      <c r="C14" s="42" t="s">
        <v>20</v>
      </c>
      <c r="D14" s="42"/>
      <c r="E14" s="42"/>
      <c r="F14" s="42"/>
      <c r="G14" s="42"/>
      <c r="H14" s="42"/>
      <c r="I14" s="42"/>
      <c r="J14" s="43"/>
    </row>
    <row r="15" spans="1:10" ht="26.25" customHeight="1" x14ac:dyDescent="0.25">
      <c r="A15" s="31" t="s">
        <v>21</v>
      </c>
      <c r="B15" s="41">
        <v>1.1000000000000001</v>
      </c>
      <c r="C15" s="42" t="s">
        <v>22</v>
      </c>
      <c r="D15" s="42"/>
      <c r="E15" s="42"/>
      <c r="F15" s="42"/>
      <c r="G15" s="42"/>
      <c r="H15" s="42"/>
      <c r="I15" s="42"/>
      <c r="J15" s="43"/>
    </row>
    <row r="16" spans="1:10" ht="25.35" customHeight="1" x14ac:dyDescent="0.25">
      <c r="A16" s="31" t="s">
        <v>23</v>
      </c>
      <c r="B16" s="44" t="s">
        <v>24</v>
      </c>
      <c r="C16" s="42" t="s">
        <v>25</v>
      </c>
      <c r="D16" s="42"/>
      <c r="E16" s="42"/>
      <c r="F16" s="42"/>
      <c r="G16" s="42"/>
      <c r="H16" s="42"/>
      <c r="I16" s="42"/>
      <c r="J16" s="43"/>
    </row>
    <row r="17" spans="1:14" ht="15.75" x14ac:dyDescent="0.25">
      <c r="A17" s="38" t="s">
        <v>26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4" ht="21.4" customHeight="1" x14ac:dyDescent="0.25">
      <c r="A18" s="45" t="s">
        <v>27</v>
      </c>
      <c r="B18" s="46" t="s">
        <v>28</v>
      </c>
      <c r="C18" s="46"/>
      <c r="D18" s="46"/>
      <c r="E18" s="46"/>
      <c r="F18" s="46"/>
      <c r="G18" s="46"/>
      <c r="H18" s="46"/>
      <c r="I18" s="46"/>
      <c r="J18" s="47"/>
    </row>
    <row r="19" spans="1:14" ht="62.65" customHeight="1" x14ac:dyDescent="0.25">
      <c r="A19" s="45" t="s">
        <v>29</v>
      </c>
      <c r="B19" s="46" t="s">
        <v>30</v>
      </c>
      <c r="C19" s="46"/>
      <c r="D19" s="46"/>
      <c r="E19" s="46"/>
      <c r="F19" s="46"/>
      <c r="G19" s="46"/>
      <c r="H19" s="46"/>
      <c r="I19" s="46"/>
      <c r="J19" s="47"/>
    </row>
    <row r="20" spans="1:14" ht="21" customHeight="1" x14ac:dyDescent="0.25">
      <c r="A20" s="45" t="s">
        <v>31</v>
      </c>
      <c r="B20" s="46" t="s">
        <v>32</v>
      </c>
      <c r="C20" s="46"/>
      <c r="D20" s="46"/>
      <c r="E20" s="46"/>
      <c r="F20" s="46"/>
      <c r="G20" s="46"/>
      <c r="H20" s="46"/>
      <c r="I20" s="46"/>
      <c r="J20" s="47"/>
    </row>
    <row r="21" spans="1:14" ht="19.899999999999999" customHeight="1" thickBot="1" x14ac:dyDescent="0.3">
      <c r="A21" s="48" t="s">
        <v>33</v>
      </c>
      <c r="B21" s="49" t="s">
        <v>34</v>
      </c>
      <c r="C21" s="49"/>
      <c r="D21" s="49"/>
      <c r="E21" s="49"/>
      <c r="F21" s="49"/>
      <c r="G21" s="49"/>
      <c r="H21" s="49"/>
      <c r="I21" s="49"/>
      <c r="J21" s="50"/>
    </row>
    <row r="22" spans="1:14" ht="15.75" x14ac:dyDescent="0.25">
      <c r="A22" s="25" t="s">
        <v>35</v>
      </c>
      <c r="B22" s="26"/>
      <c r="C22" s="26"/>
      <c r="D22" s="26"/>
      <c r="E22" s="26"/>
      <c r="F22" s="26"/>
      <c r="G22" s="26"/>
      <c r="H22" s="26"/>
      <c r="I22" s="26"/>
      <c r="J22" s="27"/>
    </row>
    <row r="23" spans="1:14" ht="15.75" x14ac:dyDescent="0.25">
      <c r="A23" s="28" t="s">
        <v>36</v>
      </c>
      <c r="B23" s="29"/>
      <c r="C23" s="29"/>
      <c r="D23" s="29"/>
      <c r="E23" s="29"/>
      <c r="F23" s="29"/>
      <c r="G23" s="29"/>
      <c r="H23" s="29"/>
      <c r="I23" s="29"/>
      <c r="J23" s="30"/>
    </row>
    <row r="24" spans="1:14" ht="15" customHeight="1" x14ac:dyDescent="0.25">
      <c r="A24" s="51" t="s">
        <v>37</v>
      </c>
      <c r="B24" s="52"/>
      <c r="C24" s="53" t="s">
        <v>38</v>
      </c>
      <c r="D24" s="54"/>
      <c r="E24" s="54"/>
      <c r="F24" s="54" t="s">
        <v>39</v>
      </c>
      <c r="G24" s="54"/>
      <c r="H24" s="52"/>
      <c r="I24" s="53" t="s">
        <v>40</v>
      </c>
      <c r="J24" s="55"/>
    </row>
    <row r="25" spans="1:14" x14ac:dyDescent="0.25">
      <c r="A25" s="56">
        <v>589452322</v>
      </c>
      <c r="B25" s="57"/>
      <c r="C25" s="58">
        <v>585453817.22000003</v>
      </c>
      <c r="D25" s="59"/>
      <c r="E25" s="60"/>
      <c r="F25" s="61">
        <v>562331510.45000005</v>
      </c>
      <c r="G25" s="62"/>
      <c r="H25" s="63"/>
      <c r="I25" s="64">
        <f>F25/C25</f>
        <v>0.96050532750850415</v>
      </c>
      <c r="J25" s="65"/>
    </row>
    <row r="26" spans="1:14" ht="15.75" x14ac:dyDescent="0.25">
      <c r="A26" s="28" t="s">
        <v>41</v>
      </c>
      <c r="B26" s="29"/>
      <c r="C26" s="29"/>
      <c r="D26" s="29"/>
      <c r="E26" s="29"/>
      <c r="F26" s="29"/>
      <c r="G26" s="29"/>
      <c r="H26" s="29"/>
      <c r="I26" s="29"/>
      <c r="J26" s="30"/>
    </row>
    <row r="27" spans="1:14" ht="14.85" customHeight="1" x14ac:dyDescent="0.25">
      <c r="A27" s="66"/>
      <c r="B27" s="5"/>
      <c r="C27" s="67" t="s">
        <v>42</v>
      </c>
      <c r="D27" s="68"/>
      <c r="E27" s="67" t="s">
        <v>43</v>
      </c>
      <c r="F27" s="68"/>
      <c r="G27" s="67" t="s">
        <v>44</v>
      </c>
      <c r="H27" s="67"/>
      <c r="I27" s="67" t="s">
        <v>45</v>
      </c>
      <c r="J27" s="69"/>
    </row>
    <row r="28" spans="1:14" ht="38.25" x14ac:dyDescent="0.25">
      <c r="A28" s="70" t="s">
        <v>46</v>
      </c>
      <c r="B28" s="71" t="s">
        <v>47</v>
      </c>
      <c r="C28" s="71" t="s">
        <v>48</v>
      </c>
      <c r="D28" s="71" t="s">
        <v>49</v>
      </c>
      <c r="E28" s="71" t="s">
        <v>50</v>
      </c>
      <c r="F28" s="71" t="s">
        <v>51</v>
      </c>
      <c r="G28" s="71" t="s">
        <v>52</v>
      </c>
      <c r="H28" s="71" t="s">
        <v>53</v>
      </c>
      <c r="I28" s="71" t="s">
        <v>54</v>
      </c>
      <c r="J28" s="72" t="s">
        <v>55</v>
      </c>
    </row>
    <row r="29" spans="1:14" ht="104.45" customHeight="1" x14ac:dyDescent="0.25">
      <c r="A29" s="73" t="s">
        <v>56</v>
      </c>
      <c r="B29" s="73" t="s">
        <v>57</v>
      </c>
      <c r="C29" s="74">
        <f>[1]!Tabla1[[#This Row],[Física
(A)]]</f>
        <v>4</v>
      </c>
      <c r="D29" s="75">
        <f>[1]!Tabla1[[#This Row],[Financiera
(B)]]</f>
        <v>28136573.899999999</v>
      </c>
      <c r="E29" s="76">
        <f>[1]!Tabla13[[#This Row],[Física
(C)]]+[1]!Tabla1[[#This Row],[Física
(C)]]</f>
        <v>4</v>
      </c>
      <c r="F29" s="75">
        <f>SUM([1]!Tabla13[[#This Row],[Financiera
(D)]]+[1]!Tabla1[[#This Row],[Financiera
(D)]])</f>
        <v>17099315.09</v>
      </c>
      <c r="G29" s="74">
        <f>SUM([1]!Tabla13[[#This Row],[Física 
(E)]]+[1]!Tabla1[[#This Row],[Física 
(E)]])</f>
        <v>4</v>
      </c>
      <c r="H29" s="75">
        <f>SUM([1]!Tabla13[[#This Row],[Financiera 
 (F)]]+[1]!Tabla1[[#This Row],[Financiera 
 (F)]])</f>
        <v>16560866.710000001</v>
      </c>
      <c r="I29" s="77">
        <f>Tabla14[[#This Row],[Física 
(E)]]/Tabla14[[#This Row],[Física
(C)]]</f>
        <v>1</v>
      </c>
      <c r="J29" s="78">
        <f>Tabla14[[#This Row],[Financiera 
 (F)]]/Tabla14[[#This Row],[Financiera
(D)]]</f>
        <v>0.96851052938869497</v>
      </c>
      <c r="N29" s="79"/>
    </row>
    <row r="30" spans="1:14" ht="87.6" customHeight="1" x14ac:dyDescent="0.25">
      <c r="A30" s="80" t="s">
        <v>58</v>
      </c>
      <c r="B30" s="73" t="s">
        <v>59</v>
      </c>
      <c r="C30" s="81">
        <f>[1]!Tabla1[[#This Row],[Física
(A)]]</f>
        <v>24</v>
      </c>
      <c r="D30" s="75">
        <f>[1]!Tabla1[[#This Row],[Financiera
(B)]]</f>
        <v>145391125.34</v>
      </c>
      <c r="E30" s="76">
        <f>[1]!Tabla13[[#This Row],[Física
(C)]]+[1]!Tabla1[[#This Row],[Física
(C)]]</f>
        <v>14</v>
      </c>
      <c r="F30" s="75">
        <f>SUM([1]!Tabla13[[#This Row],[Financiera
(D)]]+[1]!Tabla1[[#This Row],[Financiera
(D)]])</f>
        <v>84699254.650000006</v>
      </c>
      <c r="G30" s="76">
        <f>SUM([1]!Tabla13[[#This Row],[Física 
(E)]]+[1]!Tabla1[[#This Row],[Física 
(E)]])</f>
        <v>38</v>
      </c>
      <c r="H30" s="75">
        <f>SUM([1]!Tabla13[[#This Row],[Financiera 
 (F)]]+[1]!Tabla1[[#This Row],[Financiera 
 (F)]])</f>
        <v>96722334.620000005</v>
      </c>
      <c r="I30" s="77">
        <f>Tabla14[[#This Row],[Física 
(E)]]/Tabla14[[#This Row],[Física
(C)]]</f>
        <v>2.7142857142857144</v>
      </c>
      <c r="J30" s="78">
        <f>Tabla14[[#This Row],[Financiera 
 (F)]]/Tabla14[[#This Row],[Financiera
(D)]]</f>
        <v>1.1419502452492951</v>
      </c>
    </row>
    <row r="31" spans="1:14" ht="99.95" customHeight="1" x14ac:dyDescent="0.25">
      <c r="A31" s="80" t="s">
        <v>60</v>
      </c>
      <c r="B31" s="73" t="s">
        <v>61</v>
      </c>
      <c r="C31" s="74">
        <f>[1]!Tabla1[[#This Row],[Física
(A)]]</f>
        <v>34286</v>
      </c>
      <c r="D31" s="75">
        <f>[1]!Tabla1[[#This Row],[Financiera
(B)]]</f>
        <v>59085217.93</v>
      </c>
      <c r="E31" s="74">
        <f>[1]!Tabla13[[#This Row],[Física
(C)]]+[1]!Tabla1[[#This Row],[Física
(C)]]</f>
        <v>16330</v>
      </c>
      <c r="F31" s="75">
        <f>SUM([1]!Tabla13[[#This Row],[Financiera
(D)]]+[1]!Tabla1[[#This Row],[Financiera
(D)]])</f>
        <v>33361018.210000001</v>
      </c>
      <c r="G31" s="74">
        <f>SUM([1]!Tabla13[[#This Row],[Física 
(E)]]+[1]!Tabla1[[#This Row],[Física 
(E)]])</f>
        <v>15704</v>
      </c>
      <c r="H31" s="75">
        <f>SUM([1]!Tabla13[[#This Row],[Financiera 
 (F)]]+[1]!Tabla1[[#This Row],[Financiera 
 (F)]])</f>
        <v>42158382.810000002</v>
      </c>
      <c r="I31" s="77">
        <f>Tabla14[[#This Row],[Física 
(E)]]/Tabla14[[#This Row],[Física
(C)]]</f>
        <v>0.96166564605021432</v>
      </c>
      <c r="J31" s="78">
        <f>Tabla14[[#This Row],[Financiera 
 (F)]]/Tabla14[[#This Row],[Financiera
(D)]]</f>
        <v>1.2637019213449241</v>
      </c>
    </row>
    <row r="32" spans="1:14" ht="92.25" customHeight="1" x14ac:dyDescent="0.25">
      <c r="A32" s="82" t="s">
        <v>62</v>
      </c>
      <c r="B32" s="83" t="s">
        <v>63</v>
      </c>
      <c r="C32" s="84">
        <f>[1]!Tabla1[[#This Row],[Física
(A)]]</f>
        <v>217</v>
      </c>
      <c r="D32" s="85">
        <f>[1]!Tabla1[[#This Row],[Financiera
(B)]]</f>
        <v>27276333.120000001</v>
      </c>
      <c r="E32" s="86">
        <f>[1]!Tabla13[[#This Row],[Física
(C)]]+[1]!Tabla1[[#This Row],[Física
(C)]]</f>
        <v>67</v>
      </c>
      <c r="F32" s="85">
        <f>SUM([1]!Tabla13[[#This Row],[Financiera
(D)]]+[1]!Tabla1[[#This Row],[Financiera
(D)]])</f>
        <v>15683665.09</v>
      </c>
      <c r="G32" s="84">
        <f>SUM([1]!Tabla13[[#This Row],[Física 
(E)]]+[1]!Tabla1[[#This Row],[Física 
(E)]])</f>
        <v>249</v>
      </c>
      <c r="H32" s="85">
        <f>SUM([1]!Tabla13[[#This Row],[Financiera 
 (F)]]+[1]!Tabla1[[#This Row],[Financiera 
 (F)]])</f>
        <v>16737969.77</v>
      </c>
      <c r="I32" s="77">
        <f>Tabla14[[#This Row],[Física 
(E)]]/Tabla14[[#This Row],[Física
(C)]]</f>
        <v>3.716417910447761</v>
      </c>
      <c r="J32" s="78">
        <f>Tabla14[[#This Row],[Financiera 
 (F)]]/Tabla14[[#This Row],[Financiera
(D)]]</f>
        <v>1.0672231059481263</v>
      </c>
    </row>
    <row r="33" spans="1:16" ht="67.150000000000006" customHeight="1" thickBot="1" x14ac:dyDescent="0.3">
      <c r="A33" s="87" t="s">
        <v>64</v>
      </c>
      <c r="B33" s="88" t="s">
        <v>65</v>
      </c>
      <c r="C33" s="89">
        <f>[1]!Tabla1[[#This Row],[Física
(A)]]</f>
        <v>269</v>
      </c>
      <c r="D33" s="90">
        <f>[1]!Tabla1[[#This Row],[Financiera
(B)]]</f>
        <v>15525211.369999999</v>
      </c>
      <c r="E33" s="89">
        <f>[1]!Tabla13[[#This Row],[Física
(C)]]+[1]!Tabla1[[#This Row],[Física
(C)]]</f>
        <v>118</v>
      </c>
      <c r="F33" s="90">
        <f>SUM([1]!Tabla13[[#This Row],[Financiera
(D)]]+[1]!Tabla1[[#This Row],[Financiera
(D)]])</f>
        <v>9720563.0700000003</v>
      </c>
      <c r="G33" s="91">
        <f>SUM([1]!Tabla13[[#This Row],[Física 
(E)]]+[1]!Tabla1[[#This Row],[Física 
(E)]])</f>
        <v>113</v>
      </c>
      <c r="H33" s="90">
        <f>SUM([1]!Tabla13[[#This Row],[Financiera 
 (F)]]+[1]!Tabla1[[#This Row],[Financiera 
 (F)]])</f>
        <v>10957993.83</v>
      </c>
      <c r="I33" s="77">
        <f>Tabla14[[#This Row],[Física 
(E)]]/Tabla14[[#This Row],[Física
(C)]]</f>
        <v>0.9576271186440678</v>
      </c>
      <c r="J33" s="78">
        <f>Tabla14[[#This Row],[Financiera 
 (F)]]/Tabla14[[#This Row],[Financiera
(D)]]</f>
        <v>1.1273003169763909</v>
      </c>
      <c r="P33"/>
    </row>
    <row r="34" spans="1:16" ht="15.75" x14ac:dyDescent="0.25">
      <c r="A34" s="25" t="s">
        <v>66</v>
      </c>
      <c r="B34" s="26"/>
      <c r="C34" s="26"/>
      <c r="D34" s="26"/>
      <c r="E34" s="26"/>
      <c r="F34" s="26"/>
      <c r="G34" s="26"/>
      <c r="H34" s="26"/>
      <c r="I34" s="26"/>
      <c r="J34" s="27"/>
    </row>
    <row r="35" spans="1:16" ht="27" customHeight="1" thickBot="1" x14ac:dyDescent="0.3">
      <c r="A35" s="28" t="s">
        <v>67</v>
      </c>
      <c r="B35" s="29"/>
      <c r="C35" s="29"/>
      <c r="D35" s="29"/>
      <c r="E35" s="29"/>
      <c r="F35" s="29"/>
      <c r="G35" s="29"/>
      <c r="H35" s="29"/>
      <c r="I35" s="29"/>
      <c r="J35" s="30"/>
    </row>
    <row r="36" spans="1:16" ht="51.4" customHeight="1" thickBot="1" x14ac:dyDescent="0.3">
      <c r="A36" s="92" t="s">
        <v>68</v>
      </c>
      <c r="B36" s="93" t="s">
        <v>69</v>
      </c>
      <c r="C36" s="93"/>
      <c r="D36" s="93"/>
      <c r="E36" s="93"/>
      <c r="F36" s="93"/>
      <c r="G36" s="93"/>
      <c r="H36" s="93"/>
      <c r="I36" s="93"/>
      <c r="J36" s="94"/>
    </row>
    <row r="37" spans="1:16" ht="91.5" customHeight="1" x14ac:dyDescent="0.25">
      <c r="A37" s="95" t="s">
        <v>70</v>
      </c>
      <c r="B37" s="93" t="s">
        <v>71</v>
      </c>
      <c r="C37" s="93"/>
      <c r="D37" s="93"/>
      <c r="E37" s="93"/>
      <c r="F37" s="93"/>
      <c r="G37" s="93"/>
      <c r="H37" s="93"/>
      <c r="I37" s="93"/>
      <c r="J37" s="94"/>
    </row>
    <row r="38" spans="1:16" ht="84.95" customHeight="1" x14ac:dyDescent="0.25">
      <c r="A38" s="95" t="s">
        <v>72</v>
      </c>
      <c r="B38" s="96" t="s">
        <v>73</v>
      </c>
      <c r="C38" s="97"/>
      <c r="D38" s="97"/>
      <c r="E38" s="97"/>
      <c r="F38" s="97"/>
      <c r="G38" s="97"/>
      <c r="H38" s="97"/>
      <c r="I38" s="97"/>
      <c r="J38" s="98"/>
    </row>
    <row r="39" spans="1:16" ht="57.2" customHeight="1" thickBot="1" x14ac:dyDescent="0.3">
      <c r="A39" s="99" t="s">
        <v>74</v>
      </c>
      <c r="B39" s="100" t="s">
        <v>75</v>
      </c>
      <c r="C39" s="101"/>
      <c r="D39" s="101"/>
      <c r="E39" s="101"/>
      <c r="F39" s="101"/>
      <c r="G39" s="101"/>
      <c r="H39" s="101"/>
      <c r="I39" s="101"/>
      <c r="J39" s="102"/>
    </row>
    <row r="40" spans="1:16" ht="31.9" customHeight="1" thickBot="1" x14ac:dyDescent="0.3">
      <c r="A40" s="92" t="s">
        <v>68</v>
      </c>
      <c r="B40" s="93" t="s">
        <v>76</v>
      </c>
      <c r="C40" s="93"/>
      <c r="D40" s="93"/>
      <c r="E40" s="93"/>
      <c r="F40" s="93"/>
      <c r="G40" s="93"/>
      <c r="H40" s="93"/>
      <c r="I40" s="93"/>
      <c r="J40" s="94"/>
    </row>
    <row r="41" spans="1:16" ht="72" customHeight="1" x14ac:dyDescent="0.25">
      <c r="A41" s="95" t="s">
        <v>70</v>
      </c>
      <c r="B41" s="93" t="s">
        <v>77</v>
      </c>
      <c r="C41" s="93"/>
      <c r="D41" s="93"/>
      <c r="E41" s="93"/>
      <c r="F41" s="93"/>
      <c r="G41" s="93"/>
      <c r="H41" s="93"/>
      <c r="I41" s="93"/>
      <c r="J41" s="94"/>
    </row>
    <row r="42" spans="1:16" ht="95.1" customHeight="1" x14ac:dyDescent="0.25">
      <c r="A42" s="95" t="s">
        <v>72</v>
      </c>
      <c r="B42" s="103" t="s">
        <v>78</v>
      </c>
      <c r="C42" s="101"/>
      <c r="D42" s="101"/>
      <c r="E42" s="101"/>
      <c r="F42" s="101"/>
      <c r="G42" s="101"/>
      <c r="H42" s="101"/>
      <c r="I42" s="101"/>
      <c r="J42" s="102"/>
      <c r="K42" s="104"/>
    </row>
    <row r="43" spans="1:16" ht="210" customHeight="1" thickBot="1" x14ac:dyDescent="0.3">
      <c r="A43" s="99" t="s">
        <v>74</v>
      </c>
      <c r="B43" s="105" t="s">
        <v>79</v>
      </c>
      <c r="C43" s="105"/>
      <c r="D43" s="105"/>
      <c r="E43" s="105"/>
      <c r="F43" s="105"/>
      <c r="G43" s="105"/>
      <c r="H43" s="105"/>
      <c r="I43" s="105"/>
      <c r="J43" s="106"/>
    </row>
    <row r="44" spans="1:16" ht="36.75" customHeight="1" thickBot="1" x14ac:dyDescent="0.3">
      <c r="A44" s="107" t="s">
        <v>68</v>
      </c>
      <c r="B44" s="108" t="s">
        <v>80</v>
      </c>
      <c r="C44" s="108"/>
      <c r="D44" s="108"/>
      <c r="E44" s="108"/>
      <c r="F44" s="108"/>
      <c r="G44" s="108"/>
      <c r="H44" s="108"/>
      <c r="I44" s="108"/>
      <c r="J44" s="109"/>
    </row>
    <row r="45" spans="1:16" ht="100.9" customHeight="1" x14ac:dyDescent="0.25">
      <c r="A45" s="110" t="s">
        <v>70</v>
      </c>
      <c r="B45" s="93" t="s">
        <v>81</v>
      </c>
      <c r="C45" s="93"/>
      <c r="D45" s="93"/>
      <c r="E45" s="93"/>
      <c r="F45" s="93"/>
      <c r="G45" s="93"/>
      <c r="H45" s="93"/>
      <c r="I45" s="93"/>
      <c r="J45" s="94"/>
    </row>
    <row r="46" spans="1:16" ht="93.75" customHeight="1" x14ac:dyDescent="0.25">
      <c r="A46" s="110" t="s">
        <v>72</v>
      </c>
      <c r="B46" s="103" t="s">
        <v>82</v>
      </c>
      <c r="C46" s="101"/>
      <c r="D46" s="101"/>
      <c r="E46" s="101"/>
      <c r="F46" s="101"/>
      <c r="G46" s="101"/>
      <c r="H46" s="101"/>
      <c r="I46" s="101"/>
      <c r="J46" s="102"/>
    </row>
    <row r="47" spans="1:16" ht="128.25" customHeight="1" thickBot="1" x14ac:dyDescent="0.3">
      <c r="A47" s="111" t="s">
        <v>74</v>
      </c>
      <c r="B47" s="100" t="s">
        <v>83</v>
      </c>
      <c r="C47" s="101"/>
      <c r="D47" s="101"/>
      <c r="E47" s="101"/>
      <c r="F47" s="101"/>
      <c r="G47" s="101"/>
      <c r="H47" s="101"/>
      <c r="I47" s="101"/>
      <c r="J47" s="102"/>
    </row>
    <row r="48" spans="1:16" ht="27" customHeight="1" thickBot="1" x14ac:dyDescent="0.3">
      <c r="A48" s="107" t="s">
        <v>68</v>
      </c>
      <c r="B48" s="108" t="s">
        <v>84</v>
      </c>
      <c r="C48" s="108"/>
      <c r="D48" s="108"/>
      <c r="E48" s="108"/>
      <c r="F48" s="108"/>
      <c r="G48" s="108"/>
      <c r="H48" s="108"/>
      <c r="I48" s="108"/>
      <c r="J48" s="109"/>
    </row>
    <row r="49" spans="1:10" ht="76.5" customHeight="1" x14ac:dyDescent="0.25">
      <c r="A49" s="110" t="s">
        <v>70</v>
      </c>
      <c r="B49" s="93" t="s">
        <v>85</v>
      </c>
      <c r="C49" s="93"/>
      <c r="D49" s="93"/>
      <c r="E49" s="93"/>
      <c r="F49" s="93"/>
      <c r="G49" s="93"/>
      <c r="H49" s="93"/>
      <c r="I49" s="93"/>
      <c r="J49" s="94"/>
    </row>
    <row r="50" spans="1:10" ht="100.15" customHeight="1" x14ac:dyDescent="0.25">
      <c r="A50" s="110" t="s">
        <v>72</v>
      </c>
      <c r="B50" s="103" t="s">
        <v>86</v>
      </c>
      <c r="C50" s="101"/>
      <c r="D50" s="101"/>
      <c r="E50" s="101"/>
      <c r="F50" s="101"/>
      <c r="G50" s="101"/>
      <c r="H50" s="101"/>
      <c r="I50" s="101"/>
      <c r="J50" s="102"/>
    </row>
    <row r="51" spans="1:10" ht="153" customHeight="1" thickBot="1" x14ac:dyDescent="0.3">
      <c r="A51" s="112" t="s">
        <v>74</v>
      </c>
      <c r="B51" s="113" t="s">
        <v>87</v>
      </c>
      <c r="C51" s="113"/>
      <c r="D51" s="113"/>
      <c r="E51" s="113"/>
      <c r="F51" s="113"/>
      <c r="G51" s="113"/>
      <c r="H51" s="113"/>
      <c r="I51" s="113"/>
      <c r="J51" s="114"/>
    </row>
    <row r="52" spans="1:10" ht="30.75" customHeight="1" thickBot="1" x14ac:dyDescent="0.3">
      <c r="A52" s="115" t="s">
        <v>68</v>
      </c>
      <c r="B52" s="108" t="s">
        <v>88</v>
      </c>
      <c r="C52" s="108"/>
      <c r="D52" s="108"/>
      <c r="E52" s="108"/>
      <c r="F52" s="108"/>
      <c r="G52" s="108"/>
      <c r="H52" s="108"/>
      <c r="I52" s="108"/>
      <c r="J52" s="109"/>
    </row>
    <row r="53" spans="1:10" ht="56.45" customHeight="1" x14ac:dyDescent="0.25">
      <c r="A53" s="116" t="s">
        <v>70</v>
      </c>
      <c r="B53" s="93" t="s">
        <v>89</v>
      </c>
      <c r="C53" s="93"/>
      <c r="D53" s="93"/>
      <c r="E53" s="93"/>
      <c r="F53" s="93"/>
      <c r="G53" s="93"/>
      <c r="H53" s="93"/>
      <c r="I53" s="93"/>
      <c r="J53" s="94"/>
    </row>
    <row r="54" spans="1:10" ht="102" customHeight="1" x14ac:dyDescent="0.25">
      <c r="A54" s="116" t="s">
        <v>72</v>
      </c>
      <c r="B54" s="103" t="s">
        <v>90</v>
      </c>
      <c r="C54" s="101"/>
      <c r="D54" s="101"/>
      <c r="E54" s="101"/>
      <c r="F54" s="101"/>
      <c r="G54" s="101"/>
      <c r="H54" s="101"/>
      <c r="I54" s="101"/>
      <c r="J54" s="102"/>
    </row>
    <row r="55" spans="1:10" ht="118.5" customHeight="1" thickBot="1" x14ac:dyDescent="0.3">
      <c r="A55" s="117" t="s">
        <v>74</v>
      </c>
      <c r="B55" s="100" t="s">
        <v>91</v>
      </c>
      <c r="C55" s="101"/>
      <c r="D55" s="101"/>
      <c r="E55" s="101"/>
      <c r="F55" s="101"/>
      <c r="G55" s="101"/>
      <c r="H55" s="101"/>
      <c r="I55" s="101"/>
      <c r="J55" s="102"/>
    </row>
    <row r="56" spans="1:10" x14ac:dyDescent="0.25">
      <c r="A56" s="118"/>
      <c r="B56" s="119"/>
      <c r="C56" s="119"/>
      <c r="D56" s="119"/>
      <c r="E56" s="119"/>
      <c r="F56" s="119"/>
      <c r="G56" s="119"/>
      <c r="H56" s="119"/>
      <c r="I56" s="119"/>
      <c r="J56" s="119"/>
    </row>
    <row r="57" spans="1:10" ht="15.75" x14ac:dyDescent="0.25">
      <c r="A57" s="120" t="s">
        <v>92</v>
      </c>
      <c r="B57" s="39"/>
      <c r="C57" s="39"/>
      <c r="D57" s="39"/>
      <c r="E57" s="39"/>
      <c r="F57" s="39"/>
      <c r="G57" s="39"/>
      <c r="H57" s="39"/>
      <c r="I57" s="39"/>
      <c r="J57" s="121"/>
    </row>
    <row r="58" spans="1:10" ht="15.75" x14ac:dyDescent="0.25">
      <c r="A58" s="122" t="s">
        <v>93</v>
      </c>
      <c r="B58" s="29"/>
      <c r="C58" s="29"/>
      <c r="D58" s="29"/>
      <c r="E58" s="29"/>
      <c r="F58" s="29"/>
      <c r="G58" s="29"/>
      <c r="H58" s="29"/>
      <c r="I58" s="29"/>
      <c r="J58" s="123"/>
    </row>
    <row r="59" spans="1:10" x14ac:dyDescent="0.25">
      <c r="A59" s="124"/>
      <c r="B59" s="125"/>
      <c r="C59" s="125"/>
      <c r="D59" s="125"/>
      <c r="E59" s="125"/>
      <c r="F59" s="125"/>
      <c r="G59" s="125"/>
      <c r="H59" s="125"/>
      <c r="I59" s="125"/>
      <c r="J59" s="126"/>
    </row>
    <row r="60" spans="1:10" x14ac:dyDescent="0.25">
      <c r="A60" s="127" t="s">
        <v>94</v>
      </c>
      <c r="B60" s="127"/>
      <c r="C60" s="127"/>
      <c r="D60" s="127"/>
      <c r="E60" s="127"/>
      <c r="F60" s="127"/>
      <c r="G60" s="127"/>
      <c r="H60" s="127"/>
      <c r="I60" s="127"/>
      <c r="J60" s="127"/>
    </row>
  </sheetData>
  <mergeCells count="64">
    <mergeCell ref="A60:J60"/>
    <mergeCell ref="B53:J53"/>
    <mergeCell ref="B54:J54"/>
    <mergeCell ref="B55:J55"/>
    <mergeCell ref="A57:J57"/>
    <mergeCell ref="A58:J58"/>
    <mergeCell ref="A59:J59"/>
    <mergeCell ref="B47:J47"/>
    <mergeCell ref="B48:J48"/>
    <mergeCell ref="B49:J49"/>
    <mergeCell ref="B50:J50"/>
    <mergeCell ref="B51:J51"/>
    <mergeCell ref="B52:J52"/>
    <mergeCell ref="B41:J41"/>
    <mergeCell ref="B42:J42"/>
    <mergeCell ref="B43:J43"/>
    <mergeCell ref="B44:J44"/>
    <mergeCell ref="B45:J45"/>
    <mergeCell ref="B46:J46"/>
    <mergeCell ref="A35:J35"/>
    <mergeCell ref="B36:J36"/>
    <mergeCell ref="B37:J37"/>
    <mergeCell ref="B38:J38"/>
    <mergeCell ref="B39:J39"/>
    <mergeCell ref="B40:J40"/>
    <mergeCell ref="A26:J26"/>
    <mergeCell ref="C27:D27"/>
    <mergeCell ref="E27:F27"/>
    <mergeCell ref="G27:H27"/>
    <mergeCell ref="I27:J27"/>
    <mergeCell ref="A34:J34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B11:J11"/>
    <mergeCell ref="B12:J12"/>
    <mergeCell ref="A13:J13"/>
    <mergeCell ref="C14:J14"/>
    <mergeCell ref="C15:J15"/>
    <mergeCell ref="C16:J16"/>
    <mergeCell ref="A5:J5"/>
    <mergeCell ref="A6:J6"/>
    <mergeCell ref="A7:J7"/>
    <mergeCell ref="B8:J8"/>
    <mergeCell ref="B9:J9"/>
    <mergeCell ref="B10:J10"/>
    <mergeCell ref="B1:J1"/>
    <mergeCell ref="B2:C2"/>
    <mergeCell ref="D2:H2"/>
    <mergeCell ref="B3:C3"/>
    <mergeCell ref="D3:H3"/>
    <mergeCell ref="A4:J4"/>
  </mergeCells>
  <dataValidations count="16">
    <dataValidation allowBlank="1" showInputMessage="1" showErrorMessage="1" prompt="Monto presupuestado para el producto" sqref="G29:H29 F28:F29 D29:F31 D33:F33 D28:D29" xr:uid="{86E44E3B-2791-406A-9D1D-FB0BC71D8FE9}"/>
    <dataValidation allowBlank="1" showInputMessage="1" showErrorMessage="1" prompt="Meta anual del indicador" sqref="E28:E29 C28:C31 C33 G29" xr:uid="{292E4556-B88E-4E10-B1D3-1A4F161A3E56}"/>
    <dataValidation allowBlank="1" showInputMessage="1" showErrorMessage="1" prompt="¿En qué consiste el programa?" sqref="B19:J19" xr:uid="{229B5AEA-7166-4889-B9D0-EE4CB1435A29}"/>
    <dataValidation allowBlank="1" showInputMessage="1" showErrorMessage="1" prompt="Presupuesto del programa" sqref="A25:C25 F25" xr:uid="{601ADB5E-A8D5-40FB-BBF3-56F2A57FBFF1}"/>
    <dataValidation allowBlank="1" showInputMessage="1" showErrorMessage="1" prompt="Oportunidades de mejora identificadas" sqref="A59:J59" xr:uid="{8ABD5351-77D4-4CBB-B93E-256620A71CD3}"/>
    <dataValidation allowBlank="1" showInputMessage="1" showErrorMessage="1" prompt="De existir desvío, explicar razones." sqref="B43:J43 B47:J47 B51:J51 B38:J39 K42 B55:J56" xr:uid="{A239BEFB-8427-49D8-B576-035FCD614351}"/>
    <dataValidation allowBlank="1" showInputMessage="1" showErrorMessage="1" prompt="1. Describir lo plasmado en el presupuesto_x000a_2. Describir lo alcanzado en términos financieros y de producción " sqref="B42:J42 B46:J46 B54:J54 B50:J50" xr:uid="{21B409C9-59B9-4BAB-B27D-894BEA7EA864}"/>
    <dataValidation allowBlank="1" showInputMessage="1" showErrorMessage="1" prompt="¿En qué consiste el producto? su objetivo" sqref="B45:J45 B41:J41 B49:J49 B53:J53 B37:J37" xr:uid="{B35DFFC7-A5A8-4322-9238-7FE78C2AE2B5}"/>
    <dataValidation allowBlank="1" showInputMessage="1" showErrorMessage="1" prompt="Nombre del producto" sqref="B52:J52 B40:J40 B48:J48 B44:J44 B36:J36" xr:uid="{8775BD93-D514-4164-A925-13CC14C618D3}"/>
    <dataValidation allowBlank="1" showInputMessage="1" showErrorMessage="1" prompt="¿A quién va dirigido el programa?, ¿qué característica tiene esta población que requiere ser beneficiada?" sqref="B20:J20" xr:uid="{B40704EE-3815-4C91-B3F7-D718F4CE0618}"/>
    <dataValidation allowBlank="1" showInputMessage="1" prompt="Nombre del capítulo" sqref="B8:J10" xr:uid="{E6CD649C-1997-4654-B9DB-B7923FB60160}"/>
    <dataValidation allowBlank="1" sqref="A8" xr:uid="{C0299CF2-4F8C-4983-945F-F800972A9169}"/>
    <dataValidation allowBlank="1" showInputMessage="1" showErrorMessage="1" prompt="Monto ejecutado en el trimestre" sqref="H33 H28 H30:H31" xr:uid="{1BF09DAF-A613-45C8-B5A9-012138A84F1C}"/>
    <dataValidation allowBlank="1" showInputMessage="1" showErrorMessage="1" prompt="Meta alcanzada en el trimestre" sqref="G28 G30:G31" xr:uid="{44156597-717C-42CB-84DD-75496AC6E35D}"/>
    <dataValidation allowBlank="1" showInputMessage="1" showErrorMessage="1" prompt="Nombre del indicador" sqref="B28:B31 B33" xr:uid="{F72276AD-A871-4381-BF71-B08F745A172C}"/>
    <dataValidation allowBlank="1" showInputMessage="1" showErrorMessage="1" prompt="Nombre de cada producto" sqref="A28:A33" xr:uid="{D83AF633-5ABB-414D-8BCB-40EF8DBB423B}"/>
  </dataValidations>
  <pageMargins left="0.23622047244094491" right="0.23622047244094491" top="0.19685039370078741" bottom="0.19685039370078741" header="0.31496062992125984" footer="0.31496062992125984"/>
  <pageSetup scale="61" fitToHeight="0"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S2</vt:lpstr>
      <vt:lpstr>'S2'!Área_de_impresión</vt:lpstr>
      <vt:lpstr>'S2'!Títulos_a_imprimir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 Guzman Adames</dc:creator>
  <cp:lastModifiedBy>Rami Guzman Adames</cp:lastModifiedBy>
  <dcterms:created xsi:type="dcterms:W3CDTF">2026-01-15T17:27:27Z</dcterms:created>
  <dcterms:modified xsi:type="dcterms:W3CDTF">2026-01-15T17:27:49Z</dcterms:modified>
</cp:coreProperties>
</file>